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5506" windowWidth="15195" windowHeight="9510" tabRatio="786" activeTab="5"/>
  </bookViews>
  <sheets>
    <sheet name="önk.bev." sheetId="1" r:id="rId1"/>
    <sheet name="önk.kiad" sheetId="2" r:id="rId2"/>
    <sheet name="felhalm." sheetId="3" r:id="rId3"/>
    <sheet name="műk.felh.mérleg" sheetId="4" r:id="rId4"/>
    <sheet name="pénzmaradvány" sheetId="5" r:id="rId5"/>
    <sheet name="vagyonkimutatás" sheetId="6" r:id="rId6"/>
  </sheets>
  <definedNames/>
  <calcPr fullCalcOnLoad="1"/>
</workbook>
</file>

<file path=xl/sharedStrings.xml><?xml version="1.0" encoding="utf-8"?>
<sst xmlns="http://schemas.openxmlformats.org/spreadsheetml/2006/main" count="239" uniqueCount="198">
  <si>
    <t>ezer ft-ban</t>
  </si>
  <si>
    <t xml:space="preserve">Sor-szám </t>
  </si>
  <si>
    <t>Megnevezés</t>
  </si>
  <si>
    <t>A.</t>
  </si>
  <si>
    <t>Személyi juttatások, munkaadókat terhelő járulékok (I+II)</t>
  </si>
  <si>
    <t>I.</t>
  </si>
  <si>
    <t>Személyi juttatások 1+..+3)</t>
  </si>
  <si>
    <t>Rendszeres személyi juttatások</t>
  </si>
  <si>
    <t>Nem rendszeres személyi juttatások</t>
  </si>
  <si>
    <t>Külső személyi juttatások</t>
  </si>
  <si>
    <t>II.</t>
  </si>
  <si>
    <t>Munkaadót terhelő járulékok (4+…+7)</t>
  </si>
  <si>
    <t>Munkaadói járulék</t>
  </si>
  <si>
    <t>Egészségügyi hozzájárulás</t>
  </si>
  <si>
    <t>Egyéb munkaadót terhelő járulékok</t>
  </si>
  <si>
    <t>B</t>
  </si>
  <si>
    <t>Dologi és egyéb folyó kiadások (8+..+10)</t>
  </si>
  <si>
    <t>Kisértékű tárgyi eszköz beszerzés</t>
  </si>
  <si>
    <t>Dologi kiadások előző sor nélkül</t>
  </si>
  <si>
    <t>Egyéb folyó kiadások</t>
  </si>
  <si>
    <t>C</t>
  </si>
  <si>
    <t>Végleges pénzeszközátadás (11+..+15)</t>
  </si>
  <si>
    <t>Felügyelet alá tartozó szerv támogatása</t>
  </si>
  <si>
    <t>Működési célú pénzeszközátadás áht-n kívül</t>
  </si>
  <si>
    <t>Felhalmozási célú pénzeszközátadás áht-n kívül</t>
  </si>
  <si>
    <t>D</t>
  </si>
  <si>
    <t>Időskorúak rendszeres szociális segélye</t>
  </si>
  <si>
    <t>Lakásfenntartási támogatás</t>
  </si>
  <si>
    <t>Átmeneti segély</t>
  </si>
  <si>
    <t>Ápolási díj</t>
  </si>
  <si>
    <t>Temetési segély</t>
  </si>
  <si>
    <t>Egyéb átmeneti segélyek</t>
  </si>
  <si>
    <t>Közgyógyellátás</t>
  </si>
  <si>
    <t>E</t>
  </si>
  <si>
    <t>Felújítások</t>
  </si>
  <si>
    <t>Intézményi beruházások</t>
  </si>
  <si>
    <t>F</t>
  </si>
  <si>
    <t>Rövid lejáratú hitel törlesztése</t>
  </si>
  <si>
    <t>G</t>
  </si>
  <si>
    <t>H</t>
  </si>
  <si>
    <t>Kiadások összesen:</t>
  </si>
  <si>
    <t>Működési bevételek (I+II)</t>
  </si>
  <si>
    <t>Kamatbevételek</t>
  </si>
  <si>
    <t>Helyi adók</t>
  </si>
  <si>
    <t xml:space="preserve">            Magánszemélyek kommunális adója</t>
  </si>
  <si>
    <t>Átengedett központi adók</t>
  </si>
  <si>
    <t xml:space="preserve">            Pótlékok, bírságok</t>
  </si>
  <si>
    <t xml:space="preserve">            Gépjárműadó</t>
  </si>
  <si>
    <t>Bírság, pótlék, egyéb sajátos bevételek</t>
  </si>
  <si>
    <t>Önkormányzatok költségvetési támogatása</t>
  </si>
  <si>
    <t xml:space="preserve">            Központosított előirányzatok</t>
  </si>
  <si>
    <t>Önkormányzat sajátos felhalmozási és tőkebevételei</t>
  </si>
  <si>
    <t>Támogatás értékű működési bevételek</t>
  </si>
  <si>
    <t>Működési célú pénzeszközátvétel áht-n kívülről</t>
  </si>
  <si>
    <t>Építési kölcsön visszatérülése</t>
  </si>
  <si>
    <t>Előző évi pénzmaradvány felhasználása</t>
  </si>
  <si>
    <t>I</t>
  </si>
  <si>
    <t>Egyéb finanszírozási bevétel</t>
  </si>
  <si>
    <t>Bevételek összesen:</t>
  </si>
  <si>
    <t>ezer Ft-ban</t>
  </si>
  <si>
    <t>Bevételek</t>
  </si>
  <si>
    <t>Továbbszámlázott szolgáltatások értéke</t>
  </si>
  <si>
    <t xml:space="preserve">            Iparűzési adó állandó jelleggel végzett tev. után</t>
  </si>
  <si>
    <t>Támogatás értékű felhalmozási bevétel</t>
  </si>
  <si>
    <t>Előző évi költségvetési visszatérülések</t>
  </si>
  <si>
    <t>Felhalmozási célú pénzeszköz átvétel áht-n kívülről</t>
  </si>
  <si>
    <t>Hosszú lejáratú hitelfelvétel</t>
  </si>
  <si>
    <t>Kiadások</t>
  </si>
  <si>
    <t>előirányzat</t>
  </si>
  <si>
    <t>Támogatás értékű,működési célú pénzeszköz átadás</t>
  </si>
  <si>
    <t>Támogatás értékű, felhalm. célú pénzeszköz átadás</t>
  </si>
  <si>
    <t>Hosszú lejáratú fejl.célú hitel törlesztése</t>
  </si>
  <si>
    <t>Egyéb finanszírozás kiadásai</t>
  </si>
  <si>
    <t>Sor-szám</t>
  </si>
  <si>
    <t>Beruházások</t>
  </si>
  <si>
    <t>Beruházások összesen:</t>
  </si>
  <si>
    <t>Felújítások összesen:</t>
  </si>
  <si>
    <t>Tárgyi eszközök, immateriális javak,ingatl. értékesítése</t>
  </si>
  <si>
    <t>Köztemetés</t>
  </si>
  <si>
    <t>Működési célú kölcsön nyújtása lakosságnak</t>
  </si>
  <si>
    <t>Működési kölcsön visszatérülése</t>
  </si>
  <si>
    <t xml:space="preserve">Egyéb sajátos bevételek </t>
  </si>
  <si>
    <t>Gyerekvédelmi kedvezmény</t>
  </si>
  <si>
    <t xml:space="preserve">            ÖNHIKI</t>
  </si>
  <si>
    <t>2013.évi eredeti előirányzat</t>
  </si>
  <si>
    <t>2013. évi eredeti előirányzat</t>
  </si>
  <si>
    <t>Szociális hozzájárulás adó</t>
  </si>
  <si>
    <t>Foglalkoztatást helyettesítő támogatás</t>
  </si>
  <si>
    <t>Rendszeres szociális segély</t>
  </si>
  <si>
    <t>Önkormányzat által folyósított ellátások (16+..+26)</t>
  </si>
  <si>
    <t>Felhalmozási kiadások (27+28)</t>
  </si>
  <si>
    <t>Hitelnyújtás, kölcsöntörl., ép. vásárlás (29+..+33)</t>
  </si>
  <si>
    <t xml:space="preserve">            Hozzájárulás pénzbeli szociális ellátásokhoz</t>
  </si>
  <si>
    <t>2013. évi teljesítés</t>
  </si>
  <si>
    <t>2013.évi teljesítés</t>
  </si>
  <si>
    <t>2013. évi beszámoló</t>
  </si>
  <si>
    <t xml:space="preserve">2013. évi beszámoló -  felhalmozási kiadások részletezése </t>
  </si>
  <si>
    <t>2013. évi módosított előirányzat</t>
  </si>
  <si>
    <t>2013.évi módosított előirányzat</t>
  </si>
  <si>
    <t xml:space="preserve">            Települési önkormányzatok működési támogatása</t>
  </si>
  <si>
    <t xml:space="preserve">            Egyes jöv.pótló támogatások kiegészítése</t>
  </si>
  <si>
    <t xml:space="preserve">            Könyvtári, közművelődési feladatok támogatása</t>
  </si>
  <si>
    <t xml:space="preserve">            Szerkezetátalakítási tartalék</t>
  </si>
  <si>
    <t xml:space="preserve">            Egyéb működési célú központi támogatás</t>
  </si>
  <si>
    <t>Pénzügyi befektetések bevételei</t>
  </si>
  <si>
    <t>Felhalmozási célú kölcsön nyújtása lakosságnak</t>
  </si>
  <si>
    <t>Teljesítésből</t>
  </si>
  <si>
    <t>Kötelező</t>
  </si>
  <si>
    <t>Önként vállalt feladat</t>
  </si>
  <si>
    <t>kiadásai</t>
  </si>
  <si>
    <t>Támogatások (=7)</t>
  </si>
  <si>
    <t>Önkormányzatok sajátos működési bevételei (4+5+6)</t>
  </si>
  <si>
    <t>Intézményi működési bevételek (1+2+3)</t>
  </si>
  <si>
    <t>Pénzforgalom nélküli bevételek (=20)</t>
  </si>
  <si>
    <t>Hitelek (18+19)</t>
  </si>
  <si>
    <t>Tám.kölcsönök visszatér., igénybevétele, ép.kibocsátás bevétele (16+17)</t>
  </si>
  <si>
    <t>Véglegesen átvett pénzeszközök (14+15)</t>
  </si>
  <si>
    <t>Támogatás értékű bevételek (11+12+13)</t>
  </si>
  <si>
    <t>Felhalmozási és tőke jellegű bevételek (8+9+10)</t>
  </si>
  <si>
    <t>Gépbeszerzés</t>
  </si>
  <si>
    <t>megnevezés</t>
  </si>
  <si>
    <t>Támogatás értékű felh.bevétel</t>
  </si>
  <si>
    <t>Összesen</t>
  </si>
  <si>
    <t>Tőke és működési jellegű bevételek és kiadások mérlege</t>
  </si>
  <si>
    <t>Tőke jellegű bevételek</t>
  </si>
  <si>
    <t>Tőke jellegű kiadások</t>
  </si>
  <si>
    <t>Teljesítés</t>
  </si>
  <si>
    <t>Személyi juttatások és járulékok</t>
  </si>
  <si>
    <t>Dologi kiadások</t>
  </si>
  <si>
    <t>Egyéb működési célú kiadások</t>
  </si>
  <si>
    <t>Finanszírozás kiadásai</t>
  </si>
  <si>
    <t>Folyósított ellátások</t>
  </si>
  <si>
    <t>Működési bevételek</t>
  </si>
  <si>
    <t>Működési kiadások</t>
  </si>
  <si>
    <t>Intézményi működési bevételek</t>
  </si>
  <si>
    <t>Működési célú átvett pénzeszközök</t>
  </si>
  <si>
    <t>Közhatalmi bevételek</t>
  </si>
  <si>
    <t>Maradvány igénybevétele</t>
  </si>
  <si>
    <t>Finanszírozás bevételei</t>
  </si>
  <si>
    <t>Záró pénzkészlet</t>
  </si>
  <si>
    <t>Forgatási célú finanszírozási műveletek egyenl.</t>
  </si>
  <si>
    <t>Aktív elszámolások egyenlege</t>
  </si>
  <si>
    <t>Passzív elszámolások egyenlege</t>
  </si>
  <si>
    <t>Helyesbített pénzmaradvány</t>
  </si>
  <si>
    <t>Költségvetési kiutalás kiutalatlan tám.miatt</t>
  </si>
  <si>
    <t>Költségvetési befizetés többlettámogatás miatt</t>
  </si>
  <si>
    <t>Költségvetési pénzmaradvány</t>
  </si>
  <si>
    <t>A pénzmaradvány az alábbiak szerint oszlik meg:</t>
  </si>
  <si>
    <t>2013. évi pénzmaradvány kimutatás</t>
  </si>
  <si>
    <t>Sor</t>
  </si>
  <si>
    <t>Db</t>
  </si>
  <si>
    <t>Forg.képtelen</t>
  </si>
  <si>
    <t>Nem besorolt</t>
  </si>
  <si>
    <t>3. Vagyoni értékû jogok (1113., 1123.)</t>
  </si>
  <si>
    <t>4. Szellemi termékek (1114., 1124.)</t>
  </si>
  <si>
    <t>5. Immateriális javakra adott előlegek</t>
  </si>
  <si>
    <t>6. Immateriális javak értékhelyesbítése</t>
  </si>
  <si>
    <t>I. Immateriális javak összesen (01+.+06)</t>
  </si>
  <si>
    <t>1. Ingatlanok és vagyoni értékû jogok</t>
  </si>
  <si>
    <t>2. Gépek, berendezések és felszerelések</t>
  </si>
  <si>
    <t>3. Jármûvek (1321., 1322-ből)</t>
  </si>
  <si>
    <t>4. Tenyészállatok (141., 142-ből)</t>
  </si>
  <si>
    <t>5. Beruházások, felújítások</t>
  </si>
  <si>
    <t>6. Beruházásra adott előlegek</t>
  </si>
  <si>
    <t>7. Állami készletek, tartalékok</t>
  </si>
  <si>
    <t>8. Tárgyi eszközök értékhelyesbítése</t>
  </si>
  <si>
    <t>II. Tárgyi eszközök összesen (08+.+15)</t>
  </si>
  <si>
    <t>1. Egyéb tartós részesedés (171.,1751.)</t>
  </si>
  <si>
    <t>2. Tartós hitelviszonyt m. értékpapír</t>
  </si>
  <si>
    <t>3. Tartósan adott kölcsön</t>
  </si>
  <si>
    <t>4. Hosszú lejáratú bankbetétek (178.)</t>
  </si>
  <si>
    <t>5. Egyéb hosszú lejáratú követelések</t>
  </si>
  <si>
    <t>6. Befektetett pénzügyi eszközök éh.</t>
  </si>
  <si>
    <t>III. Befektetett pénzügyi eszközök össz.</t>
  </si>
  <si>
    <t>1. Üzemeltetésre, kezelésre átadott e.</t>
  </si>
  <si>
    <t>2. Koncesszióba adott eszközök</t>
  </si>
  <si>
    <t>3. Vagyonkezelésbe adott eszközök</t>
  </si>
  <si>
    <t>4. Vagyonkezelésbe vett eszközök</t>
  </si>
  <si>
    <t>5. Üzem., k.átadott, v. vett eszközök</t>
  </si>
  <si>
    <t>IV. Üzemeltetésre, kezelésre (24+.+28)</t>
  </si>
  <si>
    <t>A) BEFEKTETETT ESZKÖZÖK ÖSSZESEN</t>
  </si>
  <si>
    <t xml:space="preserve">            Egyes szociális és gyermekjóléti feladatok tám.</t>
  </si>
  <si>
    <t>Vagyonkimutatás</t>
  </si>
  <si>
    <t>Lasztonya Község Önkormányzata</t>
  </si>
  <si>
    <t>Lasztonya Önkormányzat Kiscsehi</t>
  </si>
  <si>
    <t>Községi Önkormányzat Lasztonya</t>
  </si>
  <si>
    <t>Kölcsön felvétel Maróc önkormányzatától</t>
  </si>
  <si>
    <t xml:space="preserve">  Szabad pénzmaradvány: 855 ezer Ft</t>
  </si>
  <si>
    <t>1. Alapítás-átszervezés aktivált értéke</t>
  </si>
  <si>
    <t>2. Kísérleti fejlesztés aktivált értéke</t>
  </si>
  <si>
    <t>Forgalomképes</t>
  </si>
  <si>
    <t>Korlátozottan forgalomképes</t>
  </si>
  <si>
    <t>1.melléklet a 2/2014. (IV.30.) önkormányzati rendelethez</t>
  </si>
  <si>
    <t>2.melléklet a 2/2014. (IV.30.) önkormányzati rendelethez</t>
  </si>
  <si>
    <t>3.melléklet a 2/2014. (IV.30.)önkormányzati rendelethez</t>
  </si>
  <si>
    <t>4.melléklet a 2/2014. (IV.30.)önkormányzati rendelethez</t>
  </si>
  <si>
    <t>5.melléklet a 2/2014. (IV.30.) önkormányzati rendelethez</t>
  </si>
  <si>
    <t>6.melléklet a 2/2014. (IV.30). 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</si>
</sst>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0__"/>
    <numFmt numFmtId="166" formatCode="_-* #,##0.0\ _F_t_-;\-* #,##0.0\ _F_t_-;_-* &quot;-&quot;??\ _F_t_-;_-@_-"/>
    <numFmt numFmtId="167" formatCode="_-* #,##0.000\ _F_t_-;\-* #,##0.000\ _F_t_-;_-* &quot;-&quot;??\ _F_t_-;_-@_-"/>
  </numFmts>
  <fonts count="46">
    <font>
      <sz val="10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4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0"/>
      <name val="Arial Unicode MS"/>
      <family val="0"/>
    </font>
    <font>
      <b/>
      <sz val="10"/>
      <name val="Arial Unicode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29" borderId="1" applyNumberFormat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0" fillId="0" borderId="16" xfId="40" applyNumberFormat="1" applyFont="1" applyBorder="1" applyAlignment="1">
      <alignment/>
    </xf>
    <xf numFmtId="164" fontId="5" fillId="32" borderId="16" xfId="40" applyNumberFormat="1" applyFont="1" applyFill="1" applyBorder="1" applyAlignment="1">
      <alignment/>
    </xf>
    <xf numFmtId="164" fontId="0" fillId="0" borderId="16" xfId="40" applyNumberFormat="1" applyFont="1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/>
    </xf>
    <xf numFmtId="0" fontId="5" fillId="32" borderId="10" xfId="0" applyFont="1" applyFill="1" applyBorder="1" applyAlignment="1">
      <alignment/>
    </xf>
    <xf numFmtId="164" fontId="0" fillId="0" borderId="20" xfId="40" applyNumberFormat="1" applyFont="1" applyBorder="1" applyAlignment="1">
      <alignment/>
    </xf>
    <xf numFmtId="0" fontId="0" fillId="32" borderId="11" xfId="0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164" fontId="0" fillId="0" borderId="16" xfId="40" applyNumberFormat="1" applyFont="1" applyBorder="1" applyAlignment="1">
      <alignment/>
    </xf>
    <xf numFmtId="164" fontId="0" fillId="0" borderId="20" xfId="40" applyNumberFormat="1" applyFont="1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164" fontId="0" fillId="32" borderId="16" xfId="40" applyNumberFormat="1" applyFont="1" applyFill="1" applyBorder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21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horizontal="center" vertical="center" wrapText="1"/>
    </xf>
    <xf numFmtId="164" fontId="8" fillId="32" borderId="23" xfId="40" applyNumberFormat="1" applyFont="1" applyFill="1" applyBorder="1" applyAlignment="1">
      <alignment horizontal="right"/>
    </xf>
    <xf numFmtId="164" fontId="8" fillId="32" borderId="24" xfId="40" applyNumberFormat="1" applyFont="1" applyFill="1" applyBorder="1" applyAlignment="1">
      <alignment horizontal="right"/>
    </xf>
    <xf numFmtId="164" fontId="8" fillId="0" borderId="11" xfId="40" applyNumberFormat="1" applyFont="1" applyBorder="1" applyAlignment="1">
      <alignment/>
    </xf>
    <xf numFmtId="164" fontId="8" fillId="0" borderId="10" xfId="40" applyNumberFormat="1" applyFont="1" applyBorder="1" applyAlignment="1">
      <alignment/>
    </xf>
    <xf numFmtId="164" fontId="9" fillId="0" borderId="11" xfId="40" applyNumberFormat="1" applyFont="1" applyFill="1" applyBorder="1" applyAlignment="1">
      <alignment/>
    </xf>
    <xf numFmtId="164" fontId="9" fillId="0" borderId="10" xfId="40" applyNumberFormat="1" applyFont="1" applyFill="1" applyBorder="1" applyAlignment="1">
      <alignment/>
    </xf>
    <xf numFmtId="164" fontId="9" fillId="0" borderId="25" xfId="40" applyNumberFormat="1" applyFont="1" applyBorder="1" applyAlignment="1">
      <alignment/>
    </xf>
    <xf numFmtId="164" fontId="9" fillId="0" borderId="26" xfId="40" applyNumberFormat="1" applyFont="1" applyBorder="1" applyAlignment="1">
      <alignment/>
    </xf>
    <xf numFmtId="164" fontId="8" fillId="32" borderId="25" xfId="40" applyNumberFormat="1" applyFont="1" applyFill="1" applyBorder="1" applyAlignment="1">
      <alignment horizontal="left"/>
    </xf>
    <xf numFmtId="164" fontId="8" fillId="32" borderId="26" xfId="40" applyNumberFormat="1" applyFont="1" applyFill="1" applyBorder="1" applyAlignment="1">
      <alignment horizontal="left"/>
    </xf>
    <xf numFmtId="164" fontId="9" fillId="0" borderId="11" xfId="40" applyNumberFormat="1" applyFont="1" applyBorder="1" applyAlignment="1">
      <alignment/>
    </xf>
    <xf numFmtId="164" fontId="8" fillId="32" borderId="11" xfId="40" applyNumberFormat="1" applyFont="1" applyFill="1" applyBorder="1" applyAlignment="1">
      <alignment/>
    </xf>
    <xf numFmtId="164" fontId="8" fillId="32" borderId="10" xfId="40" applyNumberFormat="1" applyFont="1" applyFill="1" applyBorder="1" applyAlignment="1">
      <alignment/>
    </xf>
    <xf numFmtId="164" fontId="8" fillId="32" borderId="11" xfId="40" applyNumberFormat="1" applyFont="1" applyFill="1" applyBorder="1" applyAlignment="1">
      <alignment/>
    </xf>
    <xf numFmtId="164" fontId="8" fillId="32" borderId="10" xfId="40" applyNumberFormat="1" applyFont="1" applyFill="1" applyBorder="1" applyAlignment="1">
      <alignment/>
    </xf>
    <xf numFmtId="164" fontId="8" fillId="32" borderId="25" xfId="40" applyNumberFormat="1" applyFont="1" applyFill="1" applyBorder="1" applyAlignment="1">
      <alignment/>
    </xf>
    <xf numFmtId="164" fontId="8" fillId="32" borderId="26" xfId="40" applyNumberFormat="1" applyFont="1" applyFill="1" applyBorder="1" applyAlignment="1">
      <alignment/>
    </xf>
    <xf numFmtId="164" fontId="8" fillId="32" borderId="14" xfId="40" applyNumberFormat="1" applyFont="1" applyFill="1" applyBorder="1" applyAlignment="1">
      <alignment vertical="center"/>
    </xf>
    <xf numFmtId="3" fontId="8" fillId="32" borderId="23" xfId="0" applyNumberFormat="1" applyFont="1" applyFill="1" applyBorder="1" applyAlignment="1">
      <alignment horizontal="right"/>
    </xf>
    <xf numFmtId="3" fontId="8" fillId="32" borderId="24" xfId="0" applyNumberFormat="1" applyFont="1" applyFill="1" applyBorder="1" applyAlignment="1">
      <alignment horizontal="right"/>
    </xf>
    <xf numFmtId="3" fontId="8" fillId="0" borderId="11" xfId="40" applyNumberFormat="1" applyFont="1" applyBorder="1" applyAlignment="1">
      <alignment horizontal="right"/>
    </xf>
    <xf numFmtId="3" fontId="8" fillId="0" borderId="10" xfId="40" applyNumberFormat="1" applyFont="1" applyBorder="1" applyAlignment="1">
      <alignment horizontal="right"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/>
    </xf>
    <xf numFmtId="3" fontId="8" fillId="32" borderId="25" xfId="40" applyNumberFormat="1" applyFont="1" applyFill="1" applyBorder="1" applyAlignment="1">
      <alignment horizontal="right"/>
    </xf>
    <xf numFmtId="3" fontId="8" fillId="32" borderId="26" xfId="40" applyNumberFormat="1" applyFont="1" applyFill="1" applyBorder="1" applyAlignment="1">
      <alignment horizontal="right"/>
    </xf>
    <xf numFmtId="3" fontId="8" fillId="32" borderId="11" xfId="40" applyNumberFormat="1" applyFont="1" applyFill="1" applyBorder="1" applyAlignment="1">
      <alignment horizontal="right"/>
    </xf>
    <xf numFmtId="3" fontId="8" fillId="32" borderId="10" xfId="40" applyNumberFormat="1" applyFont="1" applyFill="1" applyBorder="1" applyAlignment="1">
      <alignment horizontal="right"/>
    </xf>
    <xf numFmtId="0" fontId="9" fillId="32" borderId="11" xfId="0" applyFont="1" applyFill="1" applyBorder="1" applyAlignment="1">
      <alignment/>
    </xf>
    <xf numFmtId="0" fontId="9" fillId="32" borderId="10" xfId="0" applyFont="1" applyFill="1" applyBorder="1" applyAlignment="1">
      <alignment/>
    </xf>
    <xf numFmtId="164" fontId="8" fillId="32" borderId="13" xfId="40" applyNumberFormat="1" applyFont="1" applyFill="1" applyBorder="1" applyAlignment="1">
      <alignment horizontal="center" vertical="center"/>
    </xf>
    <xf numFmtId="164" fontId="8" fillId="32" borderId="14" xfId="40" applyNumberFormat="1" applyFont="1" applyFill="1" applyBorder="1" applyAlignment="1">
      <alignment horizontal="center" vertical="center"/>
    </xf>
    <xf numFmtId="164" fontId="8" fillId="0" borderId="11" xfId="40" applyNumberFormat="1" applyFont="1" applyFill="1" applyBorder="1" applyAlignment="1">
      <alignment/>
    </xf>
    <xf numFmtId="164" fontId="8" fillId="0" borderId="10" xfId="40" applyNumberFormat="1" applyFont="1" applyFill="1" applyBorder="1" applyAlignment="1">
      <alignment/>
    </xf>
    <xf numFmtId="0" fontId="8" fillId="0" borderId="14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8" fillId="32" borderId="24" xfId="0" applyFont="1" applyFill="1" applyBorder="1" applyAlignment="1">
      <alignment horizontal="center" wrapText="1"/>
    </xf>
    <xf numFmtId="0" fontId="8" fillId="32" borderId="27" xfId="0" applyFont="1" applyFill="1" applyBorder="1" applyAlignment="1">
      <alignment vertical="center" wrapText="1"/>
    </xf>
    <xf numFmtId="164" fontId="8" fillId="32" borderId="24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28" xfId="0" applyFont="1" applyBorder="1" applyAlignment="1">
      <alignment/>
    </xf>
    <xf numFmtId="0" fontId="9" fillId="0" borderId="26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9" fillId="0" borderId="28" xfId="0" applyFont="1" applyBorder="1" applyAlignment="1">
      <alignment/>
    </xf>
    <xf numFmtId="164" fontId="9" fillId="0" borderId="10" xfId="40" applyNumberFormat="1" applyFont="1" applyBorder="1" applyAlignment="1">
      <alignment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8" fillId="32" borderId="26" xfId="0" applyFont="1" applyFill="1" applyBorder="1" applyAlignment="1">
      <alignment horizontal="center"/>
    </xf>
    <xf numFmtId="0" fontId="8" fillId="32" borderId="0" xfId="0" applyFont="1" applyFill="1" applyBorder="1" applyAlignment="1">
      <alignment/>
    </xf>
    <xf numFmtId="0" fontId="8" fillId="32" borderId="10" xfId="0" applyFont="1" applyFill="1" applyBorder="1" applyAlignment="1">
      <alignment horizontal="center"/>
    </xf>
    <xf numFmtId="0" fontId="8" fillId="32" borderId="28" xfId="0" applyFont="1" applyFill="1" applyBorder="1" applyAlignment="1">
      <alignment/>
    </xf>
    <xf numFmtId="0" fontId="9" fillId="0" borderId="26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29" xfId="0" applyFont="1" applyBorder="1" applyAlignment="1">
      <alignment horizontal="right"/>
    </xf>
    <xf numFmtId="0" fontId="9" fillId="33" borderId="28" xfId="0" applyFont="1" applyFill="1" applyBorder="1" applyAlignment="1">
      <alignment/>
    </xf>
    <xf numFmtId="164" fontId="9" fillId="33" borderId="10" xfId="40" applyNumberFormat="1" applyFont="1" applyFill="1" applyBorder="1" applyAlignment="1">
      <alignment/>
    </xf>
    <xf numFmtId="0" fontId="9" fillId="33" borderId="28" xfId="0" applyFont="1" applyFill="1" applyBorder="1" applyAlignment="1">
      <alignment/>
    </xf>
    <xf numFmtId="164" fontId="9" fillId="33" borderId="10" xfId="40" applyNumberFormat="1" applyFont="1" applyFill="1" applyBorder="1" applyAlignment="1">
      <alignment/>
    </xf>
    <xf numFmtId="0" fontId="8" fillId="32" borderId="28" xfId="0" applyFont="1" applyFill="1" applyBorder="1" applyAlignment="1">
      <alignment wrapText="1"/>
    </xf>
    <xf numFmtId="0" fontId="9" fillId="0" borderId="28" xfId="0" applyFont="1" applyFill="1" applyBorder="1" applyAlignment="1">
      <alignment/>
    </xf>
    <xf numFmtId="0" fontId="9" fillId="33" borderId="10" xfId="0" applyFont="1" applyFill="1" applyBorder="1" applyAlignment="1">
      <alignment horizontal="right"/>
    </xf>
    <xf numFmtId="0" fontId="9" fillId="33" borderId="28" xfId="0" applyFont="1" applyFill="1" applyBorder="1" applyAlignment="1">
      <alignment wrapText="1"/>
    </xf>
    <xf numFmtId="0" fontId="8" fillId="32" borderId="25" xfId="0" applyFont="1" applyFill="1" applyBorder="1" applyAlignment="1">
      <alignment horizontal="center"/>
    </xf>
    <xf numFmtId="0" fontId="8" fillId="32" borderId="25" xfId="0" applyFont="1" applyFill="1" applyBorder="1" applyAlignment="1">
      <alignment/>
    </xf>
    <xf numFmtId="164" fontId="8" fillId="32" borderId="24" xfId="40" applyNumberFormat="1" applyFont="1" applyFill="1" applyBorder="1" applyAlignment="1">
      <alignment horizontal="center"/>
    </xf>
    <xf numFmtId="164" fontId="9" fillId="0" borderId="26" xfId="40" applyNumberFormat="1" applyFont="1" applyFill="1" applyBorder="1" applyAlignment="1">
      <alignment/>
    </xf>
    <xf numFmtId="0" fontId="9" fillId="0" borderId="2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30" xfId="0" applyFont="1" applyBorder="1" applyAlignment="1">
      <alignment/>
    </xf>
    <xf numFmtId="164" fontId="9" fillId="0" borderId="29" xfId="40" applyNumberFormat="1" applyFont="1" applyBorder="1" applyAlignment="1">
      <alignment/>
    </xf>
    <xf numFmtId="0" fontId="8" fillId="32" borderId="31" xfId="0" applyFont="1" applyFill="1" applyBorder="1" applyAlignment="1">
      <alignment horizontal="center"/>
    </xf>
    <xf numFmtId="164" fontId="8" fillId="32" borderId="31" xfId="4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0" fontId="0" fillId="0" borderId="29" xfId="0" applyBorder="1" applyAlignment="1">
      <alignment/>
    </xf>
    <xf numFmtId="164" fontId="0" fillId="0" borderId="29" xfId="40" applyNumberFormat="1" applyFont="1" applyBorder="1" applyAlignment="1">
      <alignment/>
    </xf>
    <xf numFmtId="0" fontId="0" fillId="0" borderId="32" xfId="0" applyBorder="1" applyAlignment="1">
      <alignment/>
    </xf>
    <xf numFmtId="164" fontId="0" fillId="0" borderId="10" xfId="40" applyNumberFormat="1" applyFont="1" applyBorder="1" applyAlignment="1">
      <alignment/>
    </xf>
    <xf numFmtId="164" fontId="0" fillId="0" borderId="32" xfId="40" applyNumberFormat="1" applyFont="1" applyBorder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/>
    </xf>
    <xf numFmtId="164" fontId="0" fillId="0" borderId="26" xfId="40" applyNumberFormat="1" applyFont="1" applyBorder="1" applyAlignment="1">
      <alignment/>
    </xf>
    <xf numFmtId="0" fontId="5" fillId="32" borderId="14" xfId="0" applyFont="1" applyFill="1" applyBorder="1" applyAlignment="1">
      <alignment/>
    </xf>
    <xf numFmtId="164" fontId="5" fillId="32" borderId="14" xfId="40" applyNumberFormat="1" applyFont="1" applyFill="1" applyBorder="1" applyAlignment="1">
      <alignment/>
    </xf>
    <xf numFmtId="164" fontId="5" fillId="32" borderId="33" xfId="40" applyNumberFormat="1" applyFont="1" applyFill="1" applyBorder="1" applyAlignment="1">
      <alignment/>
    </xf>
    <xf numFmtId="0" fontId="5" fillId="32" borderId="33" xfId="0" applyFont="1" applyFill="1" applyBorder="1" applyAlignment="1">
      <alignment/>
    </xf>
    <xf numFmtId="164" fontId="0" fillId="0" borderId="0" xfId="40" applyNumberFormat="1" applyFont="1" applyAlignment="1">
      <alignment/>
    </xf>
    <xf numFmtId="0" fontId="0" fillId="0" borderId="30" xfId="0" applyBorder="1" applyAlignment="1">
      <alignment/>
    </xf>
    <xf numFmtId="164" fontId="0" fillId="0" borderId="30" xfId="40" applyNumberFormat="1" applyFont="1" applyBorder="1" applyAlignment="1">
      <alignment/>
    </xf>
    <xf numFmtId="164" fontId="5" fillId="0" borderId="0" xfId="40" applyNumberFormat="1" applyFont="1" applyAlignment="1">
      <alignment/>
    </xf>
    <xf numFmtId="164" fontId="0" fillId="0" borderId="0" xfId="40" applyNumberFormat="1" applyFont="1" applyBorder="1" applyAlignment="1">
      <alignment/>
    </xf>
    <xf numFmtId="0" fontId="10" fillId="0" borderId="34" xfId="0" applyFont="1" applyBorder="1" applyAlignment="1">
      <alignment wrapText="1"/>
    </xf>
    <xf numFmtId="0" fontId="11" fillId="0" borderId="34" xfId="0" applyFont="1" applyBorder="1" applyAlignment="1">
      <alignment wrapText="1"/>
    </xf>
    <xf numFmtId="0" fontId="8" fillId="0" borderId="24" xfId="0" applyFont="1" applyBorder="1" applyAlignment="1">
      <alignment horizontal="center" wrapText="1"/>
    </xf>
    <xf numFmtId="0" fontId="9" fillId="0" borderId="31" xfId="0" applyFont="1" applyBorder="1" applyAlignment="1">
      <alignment horizontal="center"/>
    </xf>
    <xf numFmtId="0" fontId="8" fillId="0" borderId="24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8" fillId="32" borderId="13" xfId="0" applyFont="1" applyFill="1" applyBorder="1" applyAlignment="1">
      <alignment horizontal="center" vertical="center"/>
    </xf>
    <xf numFmtId="0" fontId="8" fillId="32" borderId="33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8" fillId="0" borderId="3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5.28125" style="0" customWidth="1"/>
    <col min="2" max="2" width="47.57421875" style="0" customWidth="1"/>
    <col min="3" max="3" width="10.28125" style="0" customWidth="1"/>
    <col min="4" max="4" width="11.00390625" style="0" customWidth="1"/>
    <col min="5" max="5" width="9.28125" style="0" customWidth="1"/>
    <col min="6" max="6" width="10.00390625" style="0" customWidth="1"/>
    <col min="7" max="7" width="8.421875" style="0" customWidth="1"/>
  </cols>
  <sheetData>
    <row r="1" spans="1:7" ht="15.75">
      <c r="A1" s="143" t="s">
        <v>95</v>
      </c>
      <c r="B1" s="143"/>
      <c r="C1" s="143"/>
      <c r="D1" s="143"/>
      <c r="E1" s="143"/>
      <c r="F1" s="143"/>
      <c r="G1" s="143"/>
    </row>
    <row r="2" spans="1:6" ht="3" customHeight="1">
      <c r="A2" s="1"/>
      <c r="B2" s="1"/>
      <c r="C2" s="1"/>
      <c r="D2" s="1"/>
      <c r="E2" s="1"/>
      <c r="F2" s="1"/>
    </row>
    <row r="3" spans="5:6" ht="3" customHeight="1">
      <c r="E3" s="147"/>
      <c r="F3" s="147"/>
    </row>
    <row r="4" spans="1:7" ht="15.75">
      <c r="A4" s="143" t="s">
        <v>183</v>
      </c>
      <c r="B4" s="143"/>
      <c r="C4" s="143"/>
      <c r="D4" s="143"/>
      <c r="E4" s="143"/>
      <c r="F4" s="143"/>
      <c r="G4" s="143"/>
    </row>
    <row r="5" spans="1:7" ht="15" customHeight="1">
      <c r="A5" s="5"/>
      <c r="C5" s="76"/>
      <c r="D5" s="144" t="s">
        <v>192</v>
      </c>
      <c r="E5" s="144"/>
      <c r="F5" s="144"/>
      <c r="G5" s="144"/>
    </row>
    <row r="6" spans="2:7" ht="16.5" thickBot="1">
      <c r="B6" s="1"/>
      <c r="C6" s="33"/>
      <c r="D6" s="32"/>
      <c r="E6" s="33"/>
      <c r="F6" s="32"/>
      <c r="G6" s="32" t="s">
        <v>59</v>
      </c>
    </row>
    <row r="7" spans="1:7" s="77" customFormat="1" ht="15" customHeight="1" thickBot="1">
      <c r="A7" s="139" t="s">
        <v>1</v>
      </c>
      <c r="B7" s="149" t="s">
        <v>60</v>
      </c>
      <c r="C7" s="137" t="s">
        <v>84</v>
      </c>
      <c r="D7" s="137" t="s">
        <v>98</v>
      </c>
      <c r="E7" s="139" t="s">
        <v>94</v>
      </c>
      <c r="F7" s="141" t="s">
        <v>106</v>
      </c>
      <c r="G7" s="142"/>
    </row>
    <row r="8" spans="1:7" s="77" customFormat="1" ht="38.25" customHeight="1" thickBot="1">
      <c r="A8" s="148"/>
      <c r="B8" s="150"/>
      <c r="C8" s="138"/>
      <c r="D8" s="138"/>
      <c r="E8" s="140"/>
      <c r="F8" s="74" t="s">
        <v>107</v>
      </c>
      <c r="G8" s="75" t="s">
        <v>108</v>
      </c>
    </row>
    <row r="9" spans="1:7" s="77" customFormat="1" ht="17.25" customHeight="1">
      <c r="A9" s="78" t="s">
        <v>3</v>
      </c>
      <c r="B9" s="79" t="s">
        <v>41</v>
      </c>
      <c r="C9" s="107">
        <f>SUM(C10,C14)</f>
        <v>1252</v>
      </c>
      <c r="D9" s="107">
        <f>SUM(D10,D14)</f>
        <v>1252</v>
      </c>
      <c r="E9" s="107">
        <f>SUM(E10,E14)</f>
        <v>958</v>
      </c>
      <c r="F9" s="40">
        <f>SUM(F10,F14)</f>
        <v>943</v>
      </c>
      <c r="G9" s="41">
        <f>SUM(G10,G14)</f>
        <v>15</v>
      </c>
    </row>
    <row r="10" spans="1:7" s="77" customFormat="1" ht="17.25" customHeight="1">
      <c r="A10" s="82" t="s">
        <v>5</v>
      </c>
      <c r="B10" s="83" t="s">
        <v>112</v>
      </c>
      <c r="C10" s="43">
        <f>SUM(C11:C13)</f>
        <v>502</v>
      </c>
      <c r="D10" s="43">
        <f>SUM(D11:D13)</f>
        <v>502</v>
      </c>
      <c r="E10" s="43">
        <f>SUM(E11:E13)</f>
        <v>485</v>
      </c>
      <c r="F10" s="42">
        <f>SUM(F11:F13)</f>
        <v>485</v>
      </c>
      <c r="G10" s="43">
        <f>SUM(G11:G13)</f>
        <v>0</v>
      </c>
    </row>
    <row r="11" spans="1:7" s="77" customFormat="1" ht="12">
      <c r="A11" s="85">
        <v>1</v>
      </c>
      <c r="B11" s="86" t="s">
        <v>81</v>
      </c>
      <c r="C11" s="87">
        <v>493</v>
      </c>
      <c r="D11" s="87">
        <v>493</v>
      </c>
      <c r="E11" s="87">
        <v>479</v>
      </c>
      <c r="F11" s="44">
        <v>479</v>
      </c>
      <c r="G11" s="45"/>
    </row>
    <row r="12" spans="1:7" s="77" customFormat="1" ht="12">
      <c r="A12" s="84">
        <v>2</v>
      </c>
      <c r="B12" s="95" t="s">
        <v>61</v>
      </c>
      <c r="C12" s="47"/>
      <c r="D12" s="47"/>
      <c r="E12" s="47"/>
      <c r="F12" s="44"/>
      <c r="G12" s="45"/>
    </row>
    <row r="13" spans="1:7" s="77" customFormat="1" ht="12">
      <c r="A13" s="85">
        <v>3</v>
      </c>
      <c r="B13" s="86" t="s">
        <v>42</v>
      </c>
      <c r="C13" s="45">
        <v>9</v>
      </c>
      <c r="D13" s="45">
        <v>9</v>
      </c>
      <c r="E13" s="45">
        <v>6</v>
      </c>
      <c r="F13" s="44">
        <v>6</v>
      </c>
      <c r="G13" s="45"/>
    </row>
    <row r="14" spans="1:7" s="77" customFormat="1" ht="12">
      <c r="A14" s="82" t="s">
        <v>10</v>
      </c>
      <c r="B14" s="83" t="s">
        <v>111</v>
      </c>
      <c r="C14" s="43">
        <f>SUM(C15,C18,C21)</f>
        <v>750</v>
      </c>
      <c r="D14" s="43">
        <f>SUM(D15,D18,D21)</f>
        <v>750</v>
      </c>
      <c r="E14" s="43">
        <f>SUM(E15,E18,E21)</f>
        <v>473</v>
      </c>
      <c r="F14" s="42">
        <f>SUM(F15,F18,F21)</f>
        <v>458</v>
      </c>
      <c r="G14" s="43">
        <f>SUM(G15,G18,G21)</f>
        <v>15</v>
      </c>
    </row>
    <row r="15" spans="1:7" s="77" customFormat="1" ht="12">
      <c r="A15" s="84">
        <v>4</v>
      </c>
      <c r="B15" s="81" t="s">
        <v>43</v>
      </c>
      <c r="C15" s="47">
        <f>SUM(C16:C17)</f>
        <v>480</v>
      </c>
      <c r="D15" s="47">
        <f>SUM(D16:D17)</f>
        <v>473</v>
      </c>
      <c r="E15" s="47">
        <f>SUM(E16:E17)</f>
        <v>365</v>
      </c>
      <c r="F15" s="46">
        <f>SUM(F16:F17)</f>
        <v>350</v>
      </c>
      <c r="G15" s="47">
        <f>SUM(G16:G17)</f>
        <v>15</v>
      </c>
    </row>
    <row r="16" spans="1:7" s="77" customFormat="1" ht="12">
      <c r="A16" s="85"/>
      <c r="B16" s="86" t="s">
        <v>44</v>
      </c>
      <c r="C16" s="87">
        <v>480</v>
      </c>
      <c r="D16" s="87">
        <v>473</v>
      </c>
      <c r="E16" s="87">
        <v>365</v>
      </c>
      <c r="F16" s="44">
        <v>350</v>
      </c>
      <c r="G16" s="45">
        <v>15</v>
      </c>
    </row>
    <row r="17" spans="1:7" s="77" customFormat="1" ht="12">
      <c r="A17" s="84"/>
      <c r="B17" s="81" t="s">
        <v>62</v>
      </c>
      <c r="C17" s="108"/>
      <c r="D17" s="108"/>
      <c r="E17" s="108"/>
      <c r="F17" s="44"/>
      <c r="G17" s="45"/>
    </row>
    <row r="18" spans="1:7" s="77" customFormat="1" ht="12">
      <c r="A18" s="85">
        <v>5</v>
      </c>
      <c r="B18" s="86" t="s">
        <v>45</v>
      </c>
      <c r="C18" s="43">
        <f>SUM(C19:C20)</f>
        <v>270</v>
      </c>
      <c r="D18" s="43">
        <f>SUM(D19:D20)</f>
        <v>270</v>
      </c>
      <c r="E18" s="43">
        <f>SUM(E19:E20)</f>
        <v>101</v>
      </c>
      <c r="F18" s="43">
        <f>SUM(F19:F20)</f>
        <v>101</v>
      </c>
      <c r="G18" s="43">
        <f>SUM(G19:G20)</f>
        <v>0</v>
      </c>
    </row>
    <row r="19" spans="1:7" s="77" customFormat="1" ht="12">
      <c r="A19" s="109"/>
      <c r="B19" s="81" t="s">
        <v>46</v>
      </c>
      <c r="C19" s="47">
        <v>70</v>
      </c>
      <c r="D19" s="47">
        <v>70</v>
      </c>
      <c r="E19" s="47">
        <v>7</v>
      </c>
      <c r="F19" s="44">
        <v>7</v>
      </c>
      <c r="G19" s="45"/>
    </row>
    <row r="20" spans="1:7" s="77" customFormat="1" ht="12">
      <c r="A20" s="110"/>
      <c r="B20" s="86" t="s">
        <v>47</v>
      </c>
      <c r="C20" s="87">
        <v>200</v>
      </c>
      <c r="D20" s="87">
        <v>200</v>
      </c>
      <c r="E20" s="87">
        <v>94</v>
      </c>
      <c r="F20" s="44">
        <v>94</v>
      </c>
      <c r="G20" s="45"/>
    </row>
    <row r="21" spans="1:7" s="77" customFormat="1" ht="12">
      <c r="A21" s="85">
        <v>6</v>
      </c>
      <c r="B21" s="86" t="s">
        <v>48</v>
      </c>
      <c r="C21" s="87"/>
      <c r="D21" s="87">
        <v>7</v>
      </c>
      <c r="E21" s="87">
        <v>7</v>
      </c>
      <c r="F21" s="44">
        <v>7</v>
      </c>
      <c r="G21" s="45"/>
    </row>
    <row r="22" spans="1:7" s="77" customFormat="1" ht="12">
      <c r="A22" s="90" t="s">
        <v>15</v>
      </c>
      <c r="B22" s="91" t="s">
        <v>110</v>
      </c>
      <c r="C22" s="52">
        <f>C23</f>
        <v>16137</v>
      </c>
      <c r="D22" s="52">
        <f>D23</f>
        <v>14179</v>
      </c>
      <c r="E22" s="52">
        <f>E23</f>
        <v>14179</v>
      </c>
      <c r="F22" s="48">
        <f>F23</f>
        <v>14179</v>
      </c>
      <c r="G22" s="49">
        <f>G23</f>
        <v>0</v>
      </c>
    </row>
    <row r="23" spans="1:7" s="77" customFormat="1" ht="12">
      <c r="A23" s="85">
        <v>7</v>
      </c>
      <c r="B23" s="86" t="s">
        <v>49</v>
      </c>
      <c r="C23" s="87">
        <f>SUM(C24:C32)</f>
        <v>16137</v>
      </c>
      <c r="D23" s="87">
        <f>SUM(D24:D32)</f>
        <v>14179</v>
      </c>
      <c r="E23" s="87">
        <f>SUM(E24:E32)</f>
        <v>14179</v>
      </c>
      <c r="F23" s="50">
        <f>SUM(F24:F32)</f>
        <v>14179</v>
      </c>
      <c r="G23" s="45"/>
    </row>
    <row r="24" spans="1:7" s="77" customFormat="1" ht="12">
      <c r="A24" s="109"/>
      <c r="B24" s="81" t="s">
        <v>99</v>
      </c>
      <c r="C24" s="47">
        <v>5802</v>
      </c>
      <c r="D24" s="47">
        <v>6097</v>
      </c>
      <c r="E24" s="47">
        <v>6097</v>
      </c>
      <c r="F24" s="44">
        <v>6097</v>
      </c>
      <c r="G24" s="45"/>
    </row>
    <row r="25" spans="1:7" s="77" customFormat="1" ht="12">
      <c r="A25" s="110"/>
      <c r="B25" s="86" t="s">
        <v>181</v>
      </c>
      <c r="C25" s="87">
        <v>1997</v>
      </c>
      <c r="D25" s="87">
        <v>1997</v>
      </c>
      <c r="E25" s="87">
        <v>1997</v>
      </c>
      <c r="F25" s="44">
        <v>1997</v>
      </c>
      <c r="G25" s="45"/>
    </row>
    <row r="26" spans="1:7" s="77" customFormat="1" ht="12">
      <c r="A26" s="109"/>
      <c r="B26" s="95" t="s">
        <v>100</v>
      </c>
      <c r="C26" s="47">
        <v>4043</v>
      </c>
      <c r="D26" s="47">
        <v>3306</v>
      </c>
      <c r="E26" s="47">
        <v>3306</v>
      </c>
      <c r="F26" s="44">
        <v>3306</v>
      </c>
      <c r="G26" s="45"/>
    </row>
    <row r="27" spans="1:7" s="77" customFormat="1" ht="12">
      <c r="A27" s="110"/>
      <c r="B27" s="102" t="s">
        <v>92</v>
      </c>
      <c r="C27" s="87">
        <v>857</v>
      </c>
      <c r="D27" s="87">
        <v>857</v>
      </c>
      <c r="E27" s="87">
        <v>857</v>
      </c>
      <c r="F27" s="44">
        <v>857</v>
      </c>
      <c r="G27" s="45"/>
    </row>
    <row r="28" spans="1:7" s="77" customFormat="1" ht="12">
      <c r="A28" s="110"/>
      <c r="B28" s="102" t="s">
        <v>101</v>
      </c>
      <c r="C28" s="87">
        <v>121</v>
      </c>
      <c r="D28" s="87">
        <v>121</v>
      </c>
      <c r="E28" s="87">
        <v>121</v>
      </c>
      <c r="F28" s="44">
        <v>121</v>
      </c>
      <c r="G28" s="45"/>
    </row>
    <row r="29" spans="1:7" s="77" customFormat="1" ht="12">
      <c r="A29" s="110"/>
      <c r="B29" s="102" t="s">
        <v>50</v>
      </c>
      <c r="C29" s="87">
        <v>8</v>
      </c>
      <c r="D29" s="87">
        <v>20</v>
      </c>
      <c r="E29" s="87">
        <v>20</v>
      </c>
      <c r="F29" s="44">
        <v>20</v>
      </c>
      <c r="G29" s="45"/>
    </row>
    <row r="30" spans="1:7" s="77" customFormat="1" ht="12">
      <c r="A30" s="110"/>
      <c r="B30" s="102" t="s">
        <v>83</v>
      </c>
      <c r="C30" s="87">
        <v>3309</v>
      </c>
      <c r="D30" s="87">
        <v>533</v>
      </c>
      <c r="E30" s="87">
        <v>533</v>
      </c>
      <c r="F30" s="44">
        <v>533</v>
      </c>
      <c r="G30" s="45"/>
    </row>
    <row r="31" spans="1:7" s="77" customFormat="1" ht="12">
      <c r="A31" s="110"/>
      <c r="B31" s="102" t="s">
        <v>102</v>
      </c>
      <c r="C31" s="87"/>
      <c r="D31" s="87">
        <v>609</v>
      </c>
      <c r="E31" s="87">
        <v>609</v>
      </c>
      <c r="F31" s="44">
        <v>609</v>
      </c>
      <c r="G31" s="45"/>
    </row>
    <row r="32" spans="1:7" s="77" customFormat="1" ht="12">
      <c r="A32" s="110"/>
      <c r="B32" s="102" t="s">
        <v>103</v>
      </c>
      <c r="C32" s="87"/>
      <c r="D32" s="87">
        <v>639</v>
      </c>
      <c r="E32" s="87">
        <v>639</v>
      </c>
      <c r="F32" s="44">
        <v>639</v>
      </c>
      <c r="G32" s="45"/>
    </row>
    <row r="33" spans="1:7" s="77" customFormat="1" ht="12">
      <c r="A33" s="92" t="s">
        <v>20</v>
      </c>
      <c r="B33" s="93" t="s">
        <v>118</v>
      </c>
      <c r="C33" s="52">
        <f>SUM(C34:C36)</f>
        <v>0</v>
      </c>
      <c r="D33" s="52">
        <f>SUM(D34:D36)</f>
        <v>0</v>
      </c>
      <c r="E33" s="52">
        <f>SUM(E34:E36)</f>
        <v>0</v>
      </c>
      <c r="F33" s="51">
        <f>SUM(F34:F36)</f>
        <v>0</v>
      </c>
      <c r="G33" s="52">
        <f>SUM(G34:G36)</f>
        <v>0</v>
      </c>
    </row>
    <row r="34" spans="1:7" s="77" customFormat="1" ht="12">
      <c r="A34" s="84">
        <v>8</v>
      </c>
      <c r="B34" s="81" t="s">
        <v>77</v>
      </c>
      <c r="C34" s="47"/>
      <c r="D34" s="47"/>
      <c r="E34" s="47"/>
      <c r="F34" s="44"/>
      <c r="G34" s="45"/>
    </row>
    <row r="35" spans="1:7" s="77" customFormat="1" ht="12">
      <c r="A35" s="85">
        <v>9</v>
      </c>
      <c r="B35" s="86" t="s">
        <v>51</v>
      </c>
      <c r="C35" s="87"/>
      <c r="D35" s="87"/>
      <c r="E35" s="87"/>
      <c r="F35" s="44"/>
      <c r="G35" s="45"/>
    </row>
    <row r="36" spans="1:7" s="77" customFormat="1" ht="12">
      <c r="A36" s="84">
        <v>10</v>
      </c>
      <c r="B36" s="81" t="s">
        <v>104</v>
      </c>
      <c r="C36" s="47"/>
      <c r="D36" s="47"/>
      <c r="E36" s="47"/>
      <c r="F36" s="44"/>
      <c r="G36" s="45"/>
    </row>
    <row r="37" spans="1:7" s="77" customFormat="1" ht="12">
      <c r="A37" s="92" t="s">
        <v>25</v>
      </c>
      <c r="B37" s="93" t="s">
        <v>117</v>
      </c>
      <c r="C37" s="52">
        <f>SUM(C38,C39)</f>
        <v>13711</v>
      </c>
      <c r="D37" s="52">
        <f>SUM(D38,D39)</f>
        <v>13491</v>
      </c>
      <c r="E37" s="52">
        <f>SUM(E38:E40)</f>
        <v>11713</v>
      </c>
      <c r="F37" s="51">
        <f>SUM(F38:F40)</f>
        <v>11713</v>
      </c>
      <c r="G37" s="52">
        <f>SUM(G38:G40)</f>
        <v>0</v>
      </c>
    </row>
    <row r="38" spans="1:7" s="77" customFormat="1" ht="12">
      <c r="A38" s="84">
        <v>11</v>
      </c>
      <c r="B38" s="81" t="s">
        <v>52</v>
      </c>
      <c r="C38" s="47">
        <v>9600</v>
      </c>
      <c r="D38" s="47">
        <v>9380</v>
      </c>
      <c r="E38" s="47">
        <v>8544</v>
      </c>
      <c r="F38" s="44">
        <v>8544</v>
      </c>
      <c r="G38" s="45"/>
    </row>
    <row r="39" spans="1:7" s="77" customFormat="1" ht="12">
      <c r="A39" s="85">
        <v>12</v>
      </c>
      <c r="B39" s="86" t="s">
        <v>63</v>
      </c>
      <c r="C39" s="87">
        <v>4111</v>
      </c>
      <c r="D39" s="87">
        <v>4111</v>
      </c>
      <c r="E39" s="87">
        <v>3169</v>
      </c>
      <c r="F39" s="44">
        <v>3169</v>
      </c>
      <c r="G39" s="45"/>
    </row>
    <row r="40" spans="1:7" s="77" customFormat="1" ht="12">
      <c r="A40" s="85">
        <v>13</v>
      </c>
      <c r="B40" s="86" t="s">
        <v>64</v>
      </c>
      <c r="C40" s="87"/>
      <c r="D40" s="87"/>
      <c r="E40" s="87"/>
      <c r="F40" s="44"/>
      <c r="G40" s="45"/>
    </row>
    <row r="41" spans="1:7" s="77" customFormat="1" ht="12">
      <c r="A41" s="92" t="s">
        <v>33</v>
      </c>
      <c r="B41" s="93" t="s">
        <v>116</v>
      </c>
      <c r="C41" s="52">
        <f>SUM(C42:C43)</f>
        <v>0</v>
      </c>
      <c r="D41" s="52">
        <f>SUM(D42:D43)</f>
        <v>0</v>
      </c>
      <c r="E41" s="52">
        <f>SUM(E42:E43)</f>
        <v>0</v>
      </c>
      <c r="F41" s="53">
        <f>SUM(F42:F43)</f>
        <v>0</v>
      </c>
      <c r="G41" s="54">
        <f>SUM(G42:G43)</f>
        <v>0</v>
      </c>
    </row>
    <row r="42" spans="1:7" s="77" customFormat="1" ht="12">
      <c r="A42" s="85">
        <v>14</v>
      </c>
      <c r="B42" s="86" t="s">
        <v>53</v>
      </c>
      <c r="C42" s="87"/>
      <c r="D42" s="87"/>
      <c r="E42" s="87"/>
      <c r="F42" s="44"/>
      <c r="G42" s="45"/>
    </row>
    <row r="43" spans="1:7" s="77" customFormat="1" ht="12">
      <c r="A43" s="84">
        <v>15</v>
      </c>
      <c r="B43" s="81" t="s">
        <v>65</v>
      </c>
      <c r="C43" s="47"/>
      <c r="D43" s="47"/>
      <c r="E43" s="47"/>
      <c r="F43" s="44"/>
      <c r="G43" s="45"/>
    </row>
    <row r="44" spans="1:7" s="77" customFormat="1" ht="30" customHeight="1">
      <c r="A44" s="92" t="s">
        <v>36</v>
      </c>
      <c r="B44" s="101" t="s">
        <v>115</v>
      </c>
      <c r="C44" s="52">
        <f>SUM(C45:C46)</f>
        <v>0</v>
      </c>
      <c r="D44" s="52">
        <f>SUM(D45:D46)</f>
        <v>0</v>
      </c>
      <c r="E44" s="52">
        <f>SUM(E45:E46)</f>
        <v>0</v>
      </c>
      <c r="F44" s="53">
        <f>SUM(F45:F45)</f>
        <v>0</v>
      </c>
      <c r="G44" s="54">
        <f>SUM(G45:G45)</f>
        <v>0</v>
      </c>
    </row>
    <row r="45" spans="1:7" s="77" customFormat="1" ht="12">
      <c r="A45" s="85">
        <v>16</v>
      </c>
      <c r="B45" s="86" t="s">
        <v>80</v>
      </c>
      <c r="C45" s="45"/>
      <c r="D45" s="45"/>
      <c r="E45" s="45"/>
      <c r="F45" s="44"/>
      <c r="G45" s="45"/>
    </row>
    <row r="46" spans="1:7" s="77" customFormat="1" ht="15.75" customHeight="1">
      <c r="A46" s="85">
        <v>17</v>
      </c>
      <c r="B46" s="86" t="s">
        <v>54</v>
      </c>
      <c r="C46" s="45"/>
      <c r="D46" s="45"/>
      <c r="E46" s="45"/>
      <c r="F46" s="72"/>
      <c r="G46" s="73"/>
    </row>
    <row r="47" spans="1:7" s="77" customFormat="1" ht="12">
      <c r="A47" s="92" t="s">
        <v>38</v>
      </c>
      <c r="B47" s="93" t="s">
        <v>114</v>
      </c>
      <c r="C47" s="52">
        <f>SUM(C48:C49)</f>
        <v>0</v>
      </c>
      <c r="D47" s="52">
        <f>SUM(D48:D49)</f>
        <v>220</v>
      </c>
      <c r="E47" s="52">
        <f>SUM(E48:E49)</f>
        <v>220</v>
      </c>
      <c r="F47" s="52">
        <f>SUM(F48:F49)</f>
        <v>220</v>
      </c>
      <c r="G47" s="52">
        <f>SUM(G48:G50)</f>
        <v>0</v>
      </c>
    </row>
    <row r="48" spans="1:7" s="77" customFormat="1" ht="12">
      <c r="A48" s="85">
        <v>18</v>
      </c>
      <c r="B48" s="86" t="s">
        <v>186</v>
      </c>
      <c r="C48" s="87"/>
      <c r="D48" s="87">
        <v>220</v>
      </c>
      <c r="E48" s="87">
        <v>220</v>
      </c>
      <c r="F48" s="44">
        <v>220</v>
      </c>
      <c r="G48" s="45"/>
    </row>
    <row r="49" spans="1:7" s="77" customFormat="1" ht="12">
      <c r="A49" s="96">
        <v>19</v>
      </c>
      <c r="B49" s="111" t="s">
        <v>66</v>
      </c>
      <c r="C49" s="112"/>
      <c r="D49" s="112"/>
      <c r="E49" s="112"/>
      <c r="F49" s="44"/>
      <c r="G49" s="45"/>
    </row>
    <row r="50" spans="1:7" s="77" customFormat="1" ht="12">
      <c r="A50" s="90" t="s">
        <v>39</v>
      </c>
      <c r="B50" s="91" t="s">
        <v>113</v>
      </c>
      <c r="C50" s="56">
        <f>C51</f>
        <v>0</v>
      </c>
      <c r="D50" s="56">
        <f>D51</f>
        <v>1958</v>
      </c>
      <c r="E50" s="56">
        <f>E51</f>
        <v>1787</v>
      </c>
      <c r="F50" s="55">
        <f>F51</f>
        <v>1787</v>
      </c>
      <c r="G50" s="56">
        <f>G51</f>
        <v>0</v>
      </c>
    </row>
    <row r="51" spans="1:7" s="77" customFormat="1" ht="12">
      <c r="A51" s="85">
        <v>20</v>
      </c>
      <c r="B51" s="86" t="s">
        <v>55</v>
      </c>
      <c r="C51" s="87"/>
      <c r="D51" s="87">
        <v>1958</v>
      </c>
      <c r="E51" s="87">
        <v>1787</v>
      </c>
      <c r="F51" s="44">
        <v>1787</v>
      </c>
      <c r="G51" s="45"/>
    </row>
    <row r="52" spans="1:7" s="77" customFormat="1" ht="12.75" thickBot="1">
      <c r="A52" s="113" t="s">
        <v>56</v>
      </c>
      <c r="B52" s="91" t="s">
        <v>57</v>
      </c>
      <c r="C52" s="114"/>
      <c r="D52" s="114"/>
      <c r="E52" s="114"/>
      <c r="F52" s="55"/>
      <c r="G52" s="56"/>
    </row>
    <row r="53" spans="1:7" s="77" customFormat="1" ht="12.75" thickBot="1">
      <c r="A53" s="145" t="s">
        <v>58</v>
      </c>
      <c r="B53" s="146"/>
      <c r="C53" s="57">
        <f>SUM(C9,C22,C33,C37,C41,C44,C47,C50,C52)</f>
        <v>31100</v>
      </c>
      <c r="D53" s="57">
        <f>SUM(D9,D22,D33,D37,D41,D44,D47,D50,D52)</f>
        <v>31100</v>
      </c>
      <c r="E53" s="57">
        <f>SUM(E9,E22,E33,E37,E41,E44,E47,E50,E52)</f>
        <v>28857</v>
      </c>
      <c r="F53" s="57">
        <f>SUM(F9,F22,F33,F37,F41,F44,F47,F50,F52)</f>
        <v>28842</v>
      </c>
      <c r="G53" s="57">
        <f>SUM(G52,G50,G46,G44,G41,G37,G33,G22,G9)</f>
        <v>15</v>
      </c>
    </row>
    <row r="54" ht="12.75">
      <c r="A54" s="7"/>
    </row>
    <row r="55" ht="36" customHeight="1">
      <c r="A55" s="7"/>
    </row>
    <row r="56" ht="12.75">
      <c r="A56" s="7"/>
    </row>
    <row r="57" ht="12.75">
      <c r="A57" s="7"/>
    </row>
    <row r="58" ht="12.75">
      <c r="A58" s="7"/>
    </row>
    <row r="59" ht="12.75">
      <c r="A59" s="7"/>
    </row>
    <row r="60" ht="12.75">
      <c r="A60" s="7"/>
    </row>
    <row r="61" ht="12.75">
      <c r="A61" s="7"/>
    </row>
    <row r="62" ht="12.75">
      <c r="A62" s="7"/>
    </row>
    <row r="63" spans="1:3" ht="12.75">
      <c r="A63" s="7"/>
      <c r="B63" s="6"/>
      <c r="C63" s="6"/>
    </row>
    <row r="64" ht="12.75">
      <c r="A64" s="7"/>
    </row>
    <row r="65" ht="12.75">
      <c r="A65" s="7"/>
    </row>
    <row r="66" ht="12.75">
      <c r="A66" s="7"/>
    </row>
    <row r="67" ht="12.75">
      <c r="A67" s="7"/>
    </row>
    <row r="68" ht="12.75">
      <c r="A68" s="7"/>
    </row>
    <row r="69" ht="12.75">
      <c r="A69" s="7"/>
    </row>
    <row r="70" ht="12.75">
      <c r="A70" s="7"/>
    </row>
    <row r="71" ht="12.75">
      <c r="A71" s="7"/>
    </row>
    <row r="72" ht="12.75">
      <c r="A72" s="7"/>
    </row>
    <row r="73" ht="12.75">
      <c r="A73" s="7"/>
    </row>
    <row r="74" ht="12.75">
      <c r="A74" s="7"/>
    </row>
    <row r="75" ht="12.75">
      <c r="A75" s="7"/>
    </row>
    <row r="76" ht="12.75">
      <c r="A76" s="7"/>
    </row>
    <row r="77" ht="12.75">
      <c r="A77" s="7"/>
    </row>
    <row r="78" ht="12.75">
      <c r="A78" s="7"/>
    </row>
    <row r="79" ht="12.75">
      <c r="A79" s="7"/>
    </row>
    <row r="80" ht="12.75">
      <c r="A80" s="7"/>
    </row>
    <row r="81" ht="12.75">
      <c r="A81" s="7"/>
    </row>
    <row r="82" ht="12.75">
      <c r="A82" s="7"/>
    </row>
    <row r="83" ht="12.75">
      <c r="A83" s="7"/>
    </row>
    <row r="84" ht="12.75">
      <c r="A84" s="7"/>
    </row>
    <row r="85" ht="12.75">
      <c r="A85" s="7"/>
    </row>
    <row r="86" ht="12.75">
      <c r="A86" s="7"/>
    </row>
    <row r="87" ht="12.75">
      <c r="A87" s="7"/>
    </row>
    <row r="88" ht="12.75">
      <c r="A88" s="7"/>
    </row>
    <row r="89" ht="12.75">
      <c r="A89" s="7"/>
    </row>
    <row r="90" ht="12.75">
      <c r="A90" s="7"/>
    </row>
    <row r="91" ht="12.75">
      <c r="A91" s="7"/>
    </row>
    <row r="92" ht="12.75">
      <c r="A92" s="7"/>
    </row>
    <row r="93" ht="12.75">
      <c r="A93" s="7"/>
    </row>
    <row r="94" ht="12.75">
      <c r="A94" s="7"/>
    </row>
    <row r="95" ht="12.75">
      <c r="A95" s="7"/>
    </row>
    <row r="96" ht="12.75">
      <c r="A96" s="7"/>
    </row>
    <row r="97" ht="12.75">
      <c r="A97" s="7"/>
    </row>
  </sheetData>
  <sheetProtection/>
  <mergeCells count="11">
    <mergeCell ref="A53:B53"/>
    <mergeCell ref="E3:F3"/>
    <mergeCell ref="A7:A8"/>
    <mergeCell ref="B7:B8"/>
    <mergeCell ref="C7:C8"/>
    <mergeCell ref="D7:D8"/>
    <mergeCell ref="E7:E8"/>
    <mergeCell ref="F7:G7"/>
    <mergeCell ref="A1:G1"/>
    <mergeCell ref="A4:G4"/>
    <mergeCell ref="D5:G5"/>
  </mergeCells>
  <printOptions/>
  <pageMargins left="0.21" right="0.16" top="0.16" bottom="0.24" header="0.16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5"/>
  <sheetViews>
    <sheetView zoomScalePageLayoutView="0" workbookViewId="0" topLeftCell="A40">
      <selection activeCell="C6" sqref="C6"/>
    </sheetView>
  </sheetViews>
  <sheetFormatPr defaultColWidth="9.140625" defaultRowHeight="12.75"/>
  <cols>
    <col min="1" max="1" width="6.140625" style="0" customWidth="1"/>
    <col min="2" max="2" width="43.57421875" style="0" customWidth="1"/>
    <col min="3" max="3" width="10.8515625" style="0" customWidth="1"/>
    <col min="4" max="4" width="11.8515625" style="0" customWidth="1"/>
    <col min="5" max="5" width="10.00390625" style="0" customWidth="1"/>
    <col min="6" max="6" width="9.8515625" style="0" customWidth="1"/>
  </cols>
  <sheetData>
    <row r="1" spans="1:7" ht="15.75">
      <c r="A1" s="143" t="s">
        <v>95</v>
      </c>
      <c r="B1" s="143"/>
      <c r="C1" s="143"/>
      <c r="D1" s="143"/>
      <c r="E1" s="143"/>
      <c r="F1" s="143"/>
      <c r="G1" s="143"/>
    </row>
    <row r="2" spans="1:6" ht="12.75" customHeight="1">
      <c r="A2" s="1"/>
      <c r="B2" s="1"/>
      <c r="C2" s="1"/>
      <c r="D2" s="1"/>
      <c r="E2" s="1"/>
      <c r="F2" s="1"/>
    </row>
    <row r="3" spans="5:6" ht="12.75">
      <c r="E3" s="147"/>
      <c r="F3" s="147"/>
    </row>
    <row r="4" spans="1:7" ht="15.75">
      <c r="A4" s="143" t="s">
        <v>183</v>
      </c>
      <c r="B4" s="143"/>
      <c r="C4" s="143"/>
      <c r="D4" s="143"/>
      <c r="E4" s="143"/>
      <c r="F4" s="143"/>
      <c r="G4" s="143"/>
    </row>
    <row r="5" ht="15">
      <c r="A5" s="3"/>
    </row>
    <row r="6" spans="1:6" ht="15">
      <c r="A6" s="3"/>
      <c r="D6" s="2"/>
      <c r="E6" s="4"/>
      <c r="F6" s="4"/>
    </row>
    <row r="7" spans="1:7" ht="18">
      <c r="A7" s="5"/>
      <c r="D7" s="144" t="s">
        <v>193</v>
      </c>
      <c r="E7" s="144"/>
      <c r="F7" s="144"/>
      <c r="G7" s="144"/>
    </row>
    <row r="8" spans="5:7" ht="15" customHeight="1" thickBot="1">
      <c r="E8" s="34"/>
      <c r="F8" s="34"/>
      <c r="G8" s="32" t="s">
        <v>59</v>
      </c>
    </row>
    <row r="9" spans="1:7" s="77" customFormat="1" ht="23.25" customHeight="1">
      <c r="A9" s="149" t="s">
        <v>1</v>
      </c>
      <c r="B9" s="149" t="s">
        <v>67</v>
      </c>
      <c r="C9" s="149" t="s">
        <v>85</v>
      </c>
      <c r="D9" s="149" t="s">
        <v>97</v>
      </c>
      <c r="E9" s="149" t="s">
        <v>93</v>
      </c>
      <c r="F9" s="153" t="s">
        <v>106</v>
      </c>
      <c r="G9" s="154"/>
    </row>
    <row r="10" spans="1:7" s="77" customFormat="1" ht="39" customHeight="1" thickBot="1">
      <c r="A10" s="151"/>
      <c r="B10" s="151"/>
      <c r="C10" s="151" t="s">
        <v>68</v>
      </c>
      <c r="D10" s="151" t="s">
        <v>68</v>
      </c>
      <c r="E10" s="151" t="s">
        <v>68</v>
      </c>
      <c r="F10" s="38" t="s">
        <v>107</v>
      </c>
      <c r="G10" s="39" t="s">
        <v>108</v>
      </c>
    </row>
    <row r="11" spans="1:7" s="77" customFormat="1" ht="17.25" customHeight="1" thickBot="1">
      <c r="A11" s="152"/>
      <c r="B11" s="152"/>
      <c r="C11" s="152"/>
      <c r="D11" s="152"/>
      <c r="E11" s="152"/>
      <c r="F11" s="155" t="s">
        <v>109</v>
      </c>
      <c r="G11" s="156"/>
    </row>
    <row r="12" spans="1:11" s="77" customFormat="1" ht="28.5" customHeight="1">
      <c r="A12" s="78" t="s">
        <v>3</v>
      </c>
      <c r="B12" s="79" t="s">
        <v>4</v>
      </c>
      <c r="C12" s="80">
        <f>SUM(C13,C17)</f>
        <v>12969</v>
      </c>
      <c r="D12" s="80">
        <f>SUM(D13,D17)</f>
        <v>12969</v>
      </c>
      <c r="E12" s="80">
        <f>SUM(E13,E17)</f>
        <v>12334</v>
      </c>
      <c r="F12" s="58">
        <f>SUM(F13,F17)</f>
        <v>12334</v>
      </c>
      <c r="G12" s="59">
        <f>SUM(G13,G17)</f>
        <v>0</v>
      </c>
      <c r="K12" s="81"/>
    </row>
    <row r="13" spans="1:11" s="77" customFormat="1" ht="12">
      <c r="A13" s="82" t="s">
        <v>5</v>
      </c>
      <c r="B13" s="83" t="s">
        <v>6</v>
      </c>
      <c r="C13" s="43">
        <f>SUM(C14:C16)</f>
        <v>10819</v>
      </c>
      <c r="D13" s="43">
        <f>SUM(D14:D16)</f>
        <v>10819</v>
      </c>
      <c r="E13" s="43">
        <f>SUM(E14:E16)</f>
        <v>10485</v>
      </c>
      <c r="F13" s="60">
        <f>SUM(F14:F16)</f>
        <v>10485</v>
      </c>
      <c r="G13" s="61">
        <f>SUM(G14:G16)</f>
        <v>0</v>
      </c>
      <c r="K13" s="81"/>
    </row>
    <row r="14" spans="1:11" s="77" customFormat="1" ht="12">
      <c r="A14" s="84">
        <v>1</v>
      </c>
      <c r="B14" s="81" t="s">
        <v>7</v>
      </c>
      <c r="C14" s="47">
        <v>9970</v>
      </c>
      <c r="D14" s="47">
        <v>10098</v>
      </c>
      <c r="E14" s="47">
        <v>10098</v>
      </c>
      <c r="F14" s="62">
        <v>10098</v>
      </c>
      <c r="G14" s="63"/>
      <c r="K14" s="81"/>
    </row>
    <row r="15" spans="1:11" s="77" customFormat="1" ht="12">
      <c r="A15" s="85">
        <v>2</v>
      </c>
      <c r="B15" s="86" t="s">
        <v>8</v>
      </c>
      <c r="C15" s="87">
        <v>119</v>
      </c>
      <c r="D15" s="87">
        <v>22</v>
      </c>
      <c r="E15" s="87">
        <v>22</v>
      </c>
      <c r="F15" s="62">
        <v>22</v>
      </c>
      <c r="G15" s="63"/>
      <c r="K15" s="88"/>
    </row>
    <row r="16" spans="1:11" s="77" customFormat="1" ht="12">
      <c r="A16" s="84">
        <v>3</v>
      </c>
      <c r="B16" s="81" t="s">
        <v>9</v>
      </c>
      <c r="C16" s="47">
        <v>730</v>
      </c>
      <c r="D16" s="47">
        <v>699</v>
      </c>
      <c r="E16" s="47">
        <v>365</v>
      </c>
      <c r="F16" s="62">
        <v>365</v>
      </c>
      <c r="G16" s="63"/>
      <c r="K16" s="88"/>
    </row>
    <row r="17" spans="1:11" s="77" customFormat="1" ht="12">
      <c r="A17" s="82" t="s">
        <v>10</v>
      </c>
      <c r="B17" s="83" t="s">
        <v>11</v>
      </c>
      <c r="C17" s="43">
        <f>SUM(C18:C21)</f>
        <v>2150</v>
      </c>
      <c r="D17" s="43">
        <f>SUM(D18:D21)</f>
        <v>2150</v>
      </c>
      <c r="E17" s="43">
        <f>SUM(E18:E21)</f>
        <v>1849</v>
      </c>
      <c r="F17" s="60">
        <f>SUM(F18:F21)</f>
        <v>1849</v>
      </c>
      <c r="G17" s="61">
        <f>SUM(G18:G21)</f>
        <v>0</v>
      </c>
      <c r="K17" s="89"/>
    </row>
    <row r="18" spans="1:11" s="77" customFormat="1" ht="12">
      <c r="A18" s="84">
        <v>4</v>
      </c>
      <c r="B18" s="81" t="s">
        <v>86</v>
      </c>
      <c r="C18" s="47">
        <v>2150</v>
      </c>
      <c r="D18" s="47">
        <v>2150</v>
      </c>
      <c r="E18" s="47">
        <v>1849</v>
      </c>
      <c r="F18" s="62">
        <v>1849</v>
      </c>
      <c r="G18" s="63"/>
      <c r="K18" s="81"/>
    </row>
    <row r="19" spans="1:11" s="77" customFormat="1" ht="12">
      <c r="A19" s="85">
        <v>5</v>
      </c>
      <c r="B19" s="86" t="s">
        <v>12</v>
      </c>
      <c r="C19" s="87"/>
      <c r="D19" s="87"/>
      <c r="E19" s="87"/>
      <c r="F19" s="62"/>
      <c r="G19" s="63"/>
      <c r="K19" s="81"/>
    </row>
    <row r="20" spans="1:11" s="77" customFormat="1" ht="12">
      <c r="A20" s="84">
        <v>6</v>
      </c>
      <c r="B20" s="81" t="s">
        <v>13</v>
      </c>
      <c r="C20" s="47"/>
      <c r="D20" s="47"/>
      <c r="E20" s="47"/>
      <c r="F20" s="62"/>
      <c r="G20" s="63"/>
      <c r="K20" s="81"/>
    </row>
    <row r="21" spans="1:11" s="77" customFormat="1" ht="12">
      <c r="A21" s="85">
        <v>7</v>
      </c>
      <c r="B21" s="86" t="s">
        <v>14</v>
      </c>
      <c r="C21" s="87"/>
      <c r="D21" s="87"/>
      <c r="E21" s="87"/>
      <c r="F21" s="62"/>
      <c r="G21" s="63"/>
      <c r="K21" s="81"/>
    </row>
    <row r="22" spans="1:7" s="77" customFormat="1" ht="12">
      <c r="A22" s="90" t="s">
        <v>15</v>
      </c>
      <c r="B22" s="91" t="s">
        <v>16</v>
      </c>
      <c r="C22" s="56">
        <f>SUM(C23:C25)</f>
        <v>5720</v>
      </c>
      <c r="D22" s="56">
        <f>SUM(D23:D25)</f>
        <v>5720</v>
      </c>
      <c r="E22" s="56">
        <f>SUM(E23:E25)</f>
        <v>5102</v>
      </c>
      <c r="F22" s="64">
        <f>SUM(F23:F25)</f>
        <v>5102</v>
      </c>
      <c r="G22" s="65">
        <f>SUM(G23:G25)</f>
        <v>0</v>
      </c>
    </row>
    <row r="23" spans="1:7" s="77" customFormat="1" ht="12">
      <c r="A23" s="85">
        <v>8</v>
      </c>
      <c r="B23" s="86" t="s">
        <v>17</v>
      </c>
      <c r="C23" s="87">
        <v>100</v>
      </c>
      <c r="D23" s="87">
        <v>146</v>
      </c>
      <c r="E23" s="87">
        <v>146</v>
      </c>
      <c r="F23" s="62">
        <v>146</v>
      </c>
      <c r="G23" s="63"/>
    </row>
    <row r="24" spans="1:7" s="77" customFormat="1" ht="12">
      <c r="A24" s="84">
        <v>9</v>
      </c>
      <c r="B24" s="81" t="s">
        <v>18</v>
      </c>
      <c r="C24" s="47">
        <v>5275</v>
      </c>
      <c r="D24" s="47">
        <v>4253</v>
      </c>
      <c r="E24" s="47">
        <v>3635</v>
      </c>
      <c r="F24" s="62">
        <v>3635</v>
      </c>
      <c r="G24" s="63"/>
    </row>
    <row r="25" spans="1:7" s="77" customFormat="1" ht="12">
      <c r="A25" s="85">
        <v>10</v>
      </c>
      <c r="B25" s="86" t="s">
        <v>19</v>
      </c>
      <c r="C25" s="87">
        <v>345</v>
      </c>
      <c r="D25" s="87">
        <v>1321</v>
      </c>
      <c r="E25" s="87">
        <v>1321</v>
      </c>
      <c r="F25" s="62">
        <v>1321</v>
      </c>
      <c r="G25" s="63"/>
    </row>
    <row r="26" spans="1:7" s="77" customFormat="1" ht="12">
      <c r="A26" s="92" t="s">
        <v>20</v>
      </c>
      <c r="B26" s="93" t="s">
        <v>21</v>
      </c>
      <c r="C26" s="52">
        <f>SUM(C27:C31)</f>
        <v>3500</v>
      </c>
      <c r="D26" s="52">
        <f>SUM(D27:D31)</f>
        <v>3500</v>
      </c>
      <c r="E26" s="52">
        <f>SUM(E27:E31)</f>
        <v>2860</v>
      </c>
      <c r="F26" s="66">
        <f>SUM(F27:F31)</f>
        <v>2860</v>
      </c>
      <c r="G26" s="67">
        <f>SUM(G27:G31)</f>
        <v>0</v>
      </c>
    </row>
    <row r="27" spans="1:7" s="77" customFormat="1" ht="12">
      <c r="A27" s="85">
        <v>11</v>
      </c>
      <c r="B27" s="86" t="s">
        <v>22</v>
      </c>
      <c r="C27" s="87"/>
      <c r="D27" s="87"/>
      <c r="E27" s="87"/>
      <c r="F27" s="62"/>
      <c r="G27" s="63"/>
    </row>
    <row r="28" spans="1:7" s="77" customFormat="1" ht="12">
      <c r="A28" s="94">
        <v>12</v>
      </c>
      <c r="B28" s="95" t="s">
        <v>69</v>
      </c>
      <c r="C28" s="47">
        <v>3480</v>
      </c>
      <c r="D28" s="47">
        <v>3480</v>
      </c>
      <c r="E28" s="47">
        <v>2860</v>
      </c>
      <c r="F28" s="62">
        <v>2860</v>
      </c>
      <c r="G28" s="63"/>
    </row>
    <row r="29" spans="1:7" s="77" customFormat="1" ht="12">
      <c r="A29" s="85">
        <v>13</v>
      </c>
      <c r="B29" s="86" t="s">
        <v>23</v>
      </c>
      <c r="C29" s="87">
        <v>20</v>
      </c>
      <c r="D29" s="87">
        <v>20</v>
      </c>
      <c r="E29" s="87"/>
      <c r="F29" s="62"/>
      <c r="G29" s="63"/>
    </row>
    <row r="30" spans="1:7" s="77" customFormat="1" ht="12">
      <c r="A30" s="84">
        <v>14</v>
      </c>
      <c r="B30" s="95" t="s">
        <v>70</v>
      </c>
      <c r="C30" s="47"/>
      <c r="D30" s="47"/>
      <c r="E30" s="47"/>
      <c r="F30" s="62"/>
      <c r="G30" s="63"/>
    </row>
    <row r="31" spans="1:7" s="77" customFormat="1" ht="12">
      <c r="A31" s="85">
        <v>15</v>
      </c>
      <c r="B31" s="86" t="s">
        <v>24</v>
      </c>
      <c r="C31" s="87"/>
      <c r="D31" s="87"/>
      <c r="E31" s="87"/>
      <c r="F31" s="62"/>
      <c r="G31" s="63"/>
    </row>
    <row r="32" spans="1:7" s="77" customFormat="1" ht="12">
      <c r="A32" s="92" t="s">
        <v>25</v>
      </c>
      <c r="B32" s="93" t="s">
        <v>89</v>
      </c>
      <c r="C32" s="52">
        <f>SUM(C33:C43)</f>
        <v>4900</v>
      </c>
      <c r="D32" s="52">
        <f>SUM(D33:D43)</f>
        <v>4900</v>
      </c>
      <c r="E32" s="52">
        <f>SUM(E33:E43)</f>
        <v>3745</v>
      </c>
      <c r="F32" s="66">
        <f>SUM(F33:F43)</f>
        <v>3730</v>
      </c>
      <c r="G32" s="67">
        <f>SUM(G33:G43)</f>
        <v>15</v>
      </c>
    </row>
    <row r="33" spans="1:7" s="77" customFormat="1" ht="12">
      <c r="A33" s="85">
        <v>16</v>
      </c>
      <c r="B33" s="86" t="s">
        <v>88</v>
      </c>
      <c r="C33" s="87">
        <v>850</v>
      </c>
      <c r="D33" s="87">
        <v>850</v>
      </c>
      <c r="E33" s="87">
        <v>718</v>
      </c>
      <c r="F33" s="62">
        <v>718</v>
      </c>
      <c r="G33" s="63"/>
    </row>
    <row r="34" spans="1:7" s="77" customFormat="1" ht="12">
      <c r="A34" s="85">
        <v>17</v>
      </c>
      <c r="B34" s="86" t="s">
        <v>87</v>
      </c>
      <c r="C34" s="87">
        <v>2800</v>
      </c>
      <c r="D34" s="87">
        <v>2800</v>
      </c>
      <c r="E34" s="87">
        <v>1962</v>
      </c>
      <c r="F34" s="62">
        <v>1962</v>
      </c>
      <c r="G34" s="63"/>
    </row>
    <row r="35" spans="1:7" s="77" customFormat="1" ht="12">
      <c r="A35" s="96">
        <v>18</v>
      </c>
      <c r="B35" s="95" t="s">
        <v>26</v>
      </c>
      <c r="C35" s="47"/>
      <c r="D35" s="47"/>
      <c r="E35" s="47"/>
      <c r="F35" s="62"/>
      <c r="G35" s="63"/>
    </row>
    <row r="36" spans="1:7" s="77" customFormat="1" ht="12">
      <c r="A36" s="85">
        <v>19</v>
      </c>
      <c r="B36" s="97" t="s">
        <v>27</v>
      </c>
      <c r="C36" s="98">
        <v>900</v>
      </c>
      <c r="D36" s="98">
        <v>900</v>
      </c>
      <c r="E36" s="98">
        <v>771</v>
      </c>
      <c r="F36" s="62">
        <v>771</v>
      </c>
      <c r="G36" s="63"/>
    </row>
    <row r="37" spans="1:7" s="77" customFormat="1" ht="12">
      <c r="A37" s="85">
        <v>20</v>
      </c>
      <c r="B37" s="95" t="s">
        <v>28</v>
      </c>
      <c r="C37" s="47"/>
      <c r="D37" s="47"/>
      <c r="E37" s="47"/>
      <c r="F37" s="62"/>
      <c r="G37" s="63"/>
    </row>
    <row r="38" spans="1:7" s="77" customFormat="1" ht="12">
      <c r="A38" s="85">
        <v>21</v>
      </c>
      <c r="B38" s="86" t="s">
        <v>29</v>
      </c>
      <c r="C38" s="87">
        <v>50</v>
      </c>
      <c r="D38" s="87">
        <v>50</v>
      </c>
      <c r="E38" s="87">
        <v>30</v>
      </c>
      <c r="F38" s="62">
        <v>30</v>
      </c>
      <c r="G38" s="63"/>
    </row>
    <row r="39" spans="1:7" s="77" customFormat="1" ht="12">
      <c r="A39" s="85">
        <v>22</v>
      </c>
      <c r="B39" s="81" t="s">
        <v>30</v>
      </c>
      <c r="C39" s="47"/>
      <c r="D39" s="47"/>
      <c r="E39" s="47">
        <v>15</v>
      </c>
      <c r="F39" s="62"/>
      <c r="G39" s="63">
        <v>15</v>
      </c>
    </row>
    <row r="40" spans="1:7" s="77" customFormat="1" ht="12">
      <c r="A40" s="85">
        <v>23</v>
      </c>
      <c r="B40" s="99" t="s">
        <v>31</v>
      </c>
      <c r="C40" s="100">
        <v>300</v>
      </c>
      <c r="D40" s="100">
        <v>300</v>
      </c>
      <c r="E40" s="100"/>
      <c r="F40" s="62"/>
      <c r="G40" s="63"/>
    </row>
    <row r="41" spans="1:7" s="77" customFormat="1" ht="12">
      <c r="A41" s="85">
        <v>24</v>
      </c>
      <c r="B41" s="99" t="s">
        <v>32</v>
      </c>
      <c r="C41" s="100"/>
      <c r="D41" s="100"/>
      <c r="E41" s="100"/>
      <c r="F41" s="62"/>
      <c r="G41" s="63"/>
    </row>
    <row r="42" spans="1:7" s="77" customFormat="1" ht="12">
      <c r="A42" s="85">
        <v>25</v>
      </c>
      <c r="B42" s="99" t="s">
        <v>82</v>
      </c>
      <c r="C42" s="100"/>
      <c r="D42" s="100"/>
      <c r="E42" s="100">
        <v>249</v>
      </c>
      <c r="F42" s="62">
        <v>249</v>
      </c>
      <c r="G42" s="63"/>
    </row>
    <row r="43" spans="1:7" s="77" customFormat="1" ht="12">
      <c r="A43" s="85">
        <v>26</v>
      </c>
      <c r="B43" s="99" t="s">
        <v>78</v>
      </c>
      <c r="C43" s="100"/>
      <c r="D43" s="100"/>
      <c r="E43" s="100"/>
      <c r="F43" s="62"/>
      <c r="G43" s="63"/>
    </row>
    <row r="44" spans="1:7" s="77" customFormat="1" ht="12">
      <c r="A44" s="92" t="s">
        <v>33</v>
      </c>
      <c r="B44" s="101" t="s">
        <v>90</v>
      </c>
      <c r="C44" s="52">
        <f>SUM(C45:C46)</f>
        <v>270</v>
      </c>
      <c r="D44" s="52">
        <f>SUM(D45:D46)</f>
        <v>270</v>
      </c>
      <c r="E44" s="52">
        <f>SUM(E45:E46)</f>
        <v>220</v>
      </c>
      <c r="F44" s="66">
        <f>SUM(F45:F46)</f>
        <v>220</v>
      </c>
      <c r="G44" s="67">
        <f>SUM(G45:G46)</f>
        <v>0</v>
      </c>
    </row>
    <row r="45" spans="1:7" s="77" customFormat="1" ht="12">
      <c r="A45" s="85">
        <v>27</v>
      </c>
      <c r="B45" s="86" t="s">
        <v>34</v>
      </c>
      <c r="C45" s="87"/>
      <c r="D45" s="87"/>
      <c r="E45" s="87"/>
      <c r="F45" s="62"/>
      <c r="G45" s="63"/>
    </row>
    <row r="46" spans="1:7" s="77" customFormat="1" ht="12">
      <c r="A46" s="84">
        <v>28</v>
      </c>
      <c r="B46" s="95" t="s">
        <v>35</v>
      </c>
      <c r="C46" s="47">
        <v>270</v>
      </c>
      <c r="D46" s="47">
        <v>270</v>
      </c>
      <c r="E46" s="47">
        <v>220</v>
      </c>
      <c r="F46" s="62">
        <v>220</v>
      </c>
      <c r="G46" s="63"/>
    </row>
    <row r="47" spans="1:7" s="77" customFormat="1" ht="12">
      <c r="A47" s="92" t="s">
        <v>36</v>
      </c>
      <c r="B47" s="93" t="s">
        <v>91</v>
      </c>
      <c r="C47" s="52">
        <f>SUM(C48:C51)</f>
        <v>3741</v>
      </c>
      <c r="D47" s="52">
        <f>SUM(D48:D51)</f>
        <v>3741</v>
      </c>
      <c r="E47" s="52">
        <f>SUM(E48:E51)</f>
        <v>3741</v>
      </c>
      <c r="F47" s="66">
        <f>SUM(F48:F51)</f>
        <v>3741</v>
      </c>
      <c r="G47" s="67">
        <f>SUM(G48:G51)</f>
        <v>0</v>
      </c>
    </row>
    <row r="48" spans="1:7" s="77" customFormat="1" ht="12">
      <c r="A48" s="85">
        <v>29</v>
      </c>
      <c r="B48" s="86" t="s">
        <v>105</v>
      </c>
      <c r="C48" s="87"/>
      <c r="D48" s="87"/>
      <c r="E48" s="87"/>
      <c r="F48" s="62"/>
      <c r="G48" s="63"/>
    </row>
    <row r="49" spans="1:7" s="77" customFormat="1" ht="12">
      <c r="A49" s="85">
        <v>30</v>
      </c>
      <c r="B49" s="102" t="s">
        <v>79</v>
      </c>
      <c r="C49" s="87"/>
      <c r="D49" s="87"/>
      <c r="E49" s="87"/>
      <c r="F49" s="62"/>
      <c r="G49" s="63"/>
    </row>
    <row r="50" spans="1:7" s="77" customFormat="1" ht="12">
      <c r="A50" s="84">
        <v>32</v>
      </c>
      <c r="B50" s="95" t="s">
        <v>37</v>
      </c>
      <c r="C50" s="47"/>
      <c r="D50" s="47"/>
      <c r="E50" s="47"/>
      <c r="F50" s="62"/>
      <c r="G50" s="63"/>
    </row>
    <row r="51" spans="1:7" s="77" customFormat="1" ht="12">
      <c r="A51" s="103">
        <v>33</v>
      </c>
      <c r="B51" s="104" t="s">
        <v>71</v>
      </c>
      <c r="C51" s="100">
        <v>3741</v>
      </c>
      <c r="D51" s="100">
        <v>3741</v>
      </c>
      <c r="E51" s="100">
        <v>3741</v>
      </c>
      <c r="F51" s="62">
        <v>3741</v>
      </c>
      <c r="G51" s="63"/>
    </row>
    <row r="52" spans="1:7" s="77" customFormat="1" ht="12.75" thickBot="1">
      <c r="A52" s="105" t="s">
        <v>38</v>
      </c>
      <c r="B52" s="106" t="s">
        <v>72</v>
      </c>
      <c r="C52" s="56"/>
      <c r="D52" s="56"/>
      <c r="E52" s="56">
        <v>-902</v>
      </c>
      <c r="F52" s="68">
        <v>-902</v>
      </c>
      <c r="G52" s="69"/>
    </row>
    <row r="53" spans="1:7" s="77" customFormat="1" ht="33.75" customHeight="1" thickBot="1">
      <c r="A53" s="145" t="s">
        <v>40</v>
      </c>
      <c r="B53" s="146"/>
      <c r="C53" s="57">
        <f>SUM(C12,C22,C26,C32,C44,C47,C52)</f>
        <v>31100</v>
      </c>
      <c r="D53" s="57">
        <f>SUM(D12,D22,D26,D32,D44,D47,D52)</f>
        <v>31100</v>
      </c>
      <c r="E53" s="57">
        <f>SUM(E12,E22,E26,E32,E44,E47,E52)</f>
        <v>27100</v>
      </c>
      <c r="F53" s="70" t="e">
        <f>SUM(F52,F47,önk.bev.!B7F44,F32,F26,F22,F12,)</f>
        <v>#NAME?</v>
      </c>
      <c r="G53" s="71">
        <f>SUM(G52,G47,G44,G32,G26,G22,G12,)</f>
        <v>15</v>
      </c>
    </row>
    <row r="54" ht="12.75">
      <c r="A54" s="7"/>
    </row>
    <row r="55" ht="12.75">
      <c r="A55" s="7"/>
    </row>
    <row r="56" ht="12.75">
      <c r="A56" s="7"/>
    </row>
    <row r="57" ht="12.75">
      <c r="A57" s="7"/>
    </row>
    <row r="58" ht="12.75">
      <c r="A58" s="7"/>
    </row>
    <row r="59" ht="12.75">
      <c r="A59" s="7"/>
    </row>
    <row r="60" ht="12.75">
      <c r="A60" s="7"/>
    </row>
    <row r="61" spans="1:3" ht="12.75">
      <c r="A61" s="7"/>
      <c r="B61" s="6"/>
      <c r="C61" s="6"/>
    </row>
    <row r="62" ht="12.75">
      <c r="A62" s="7"/>
    </row>
    <row r="63" ht="12.75">
      <c r="A63" s="7"/>
    </row>
    <row r="64" ht="12.75">
      <c r="A64" s="7"/>
    </row>
    <row r="65" ht="12.75">
      <c r="A65" s="7"/>
    </row>
    <row r="66" ht="12.75">
      <c r="A66" s="7"/>
    </row>
    <row r="67" ht="12.75">
      <c r="A67" s="7"/>
    </row>
    <row r="68" ht="12.75">
      <c r="A68" s="7"/>
    </row>
    <row r="69" ht="12.75">
      <c r="A69" s="7"/>
    </row>
    <row r="70" ht="12.75">
      <c r="A70" s="7"/>
    </row>
    <row r="71" ht="12.75">
      <c r="A71" s="7"/>
    </row>
    <row r="72" ht="12.75">
      <c r="A72" s="7"/>
    </row>
    <row r="73" ht="12.75">
      <c r="A73" s="7"/>
    </row>
    <row r="74" ht="12.75">
      <c r="A74" s="7"/>
    </row>
    <row r="75" ht="12.75">
      <c r="A75" s="7"/>
    </row>
    <row r="76" ht="12.75">
      <c r="A76" s="7"/>
    </row>
    <row r="77" ht="12.75">
      <c r="A77" s="7"/>
    </row>
    <row r="78" ht="12.75">
      <c r="A78" s="7"/>
    </row>
    <row r="79" ht="12.75">
      <c r="A79" s="7"/>
    </row>
    <row r="80" ht="12.75">
      <c r="A80" s="7"/>
    </row>
    <row r="81" ht="12.75">
      <c r="A81" s="7"/>
    </row>
    <row r="82" ht="12.75">
      <c r="A82" s="7"/>
    </row>
    <row r="83" ht="12.75">
      <c r="A83" s="7"/>
    </row>
    <row r="84" ht="12.75">
      <c r="A84" s="7"/>
    </row>
    <row r="85" ht="12.75">
      <c r="A85" s="7"/>
    </row>
    <row r="86" ht="12.75">
      <c r="A86" s="7"/>
    </row>
    <row r="87" ht="12.75">
      <c r="A87" s="7"/>
    </row>
    <row r="88" ht="12.75">
      <c r="A88" s="7"/>
    </row>
    <row r="89" ht="12.75">
      <c r="A89" s="7"/>
    </row>
    <row r="90" ht="12.75">
      <c r="A90" s="7"/>
    </row>
    <row r="91" ht="12.75">
      <c r="A91" s="7"/>
    </row>
    <row r="92" ht="12.75">
      <c r="A92" s="7"/>
    </row>
    <row r="93" ht="12.75">
      <c r="A93" s="7"/>
    </row>
    <row r="94" ht="12.75">
      <c r="A94" s="7"/>
    </row>
    <row r="95" ht="12.75">
      <c r="A95" s="7"/>
    </row>
  </sheetData>
  <sheetProtection/>
  <mergeCells count="12">
    <mergeCell ref="A53:B53"/>
    <mergeCell ref="E3:F3"/>
    <mergeCell ref="D7:G7"/>
    <mergeCell ref="A1:G1"/>
    <mergeCell ref="A4:G4"/>
    <mergeCell ref="A9:A11"/>
    <mergeCell ref="B9:B11"/>
    <mergeCell ref="C9:C11"/>
    <mergeCell ref="D9:D11"/>
    <mergeCell ref="E9:E11"/>
    <mergeCell ref="F9:G9"/>
    <mergeCell ref="F11:G11"/>
  </mergeCells>
  <printOptions/>
  <pageMargins left="0.19" right="0.16" top="0.23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6">
      <selection activeCell="G7" sqref="G7"/>
    </sheetView>
  </sheetViews>
  <sheetFormatPr defaultColWidth="9.140625" defaultRowHeight="12.75"/>
  <cols>
    <col min="1" max="1" width="8.421875" style="0" customWidth="1"/>
    <col min="2" max="2" width="42.57421875" style="0" customWidth="1"/>
    <col min="3" max="3" width="16.8515625" style="0" customWidth="1"/>
    <col min="4" max="4" width="16.421875" style="0" customWidth="1"/>
    <col min="5" max="5" width="14.00390625" style="0" customWidth="1"/>
  </cols>
  <sheetData>
    <row r="1" spans="1:5" ht="12.75" customHeight="1">
      <c r="A1" s="157" t="s">
        <v>96</v>
      </c>
      <c r="B1" s="157"/>
      <c r="C1" s="157"/>
      <c r="D1" s="157"/>
      <c r="E1" s="157"/>
    </row>
    <row r="2" spans="1:5" ht="12.75" customHeight="1">
      <c r="A2" s="157"/>
      <c r="B2" s="157"/>
      <c r="C2" s="157"/>
      <c r="D2" s="157"/>
      <c r="E2" s="157"/>
    </row>
    <row r="3" spans="1:5" ht="12.75" customHeight="1">
      <c r="A3" s="157"/>
      <c r="B3" s="157"/>
      <c r="C3" s="157"/>
      <c r="D3" s="157"/>
      <c r="E3" s="157"/>
    </row>
    <row r="4" spans="1:5" ht="15.75" customHeight="1">
      <c r="A4" s="157" t="s">
        <v>183</v>
      </c>
      <c r="B4" s="157"/>
      <c r="C4" s="157"/>
      <c r="D4" s="157"/>
      <c r="E4" s="157"/>
    </row>
    <row r="5" spans="1:4" ht="15.75">
      <c r="A5" s="15"/>
      <c r="B5" s="15"/>
      <c r="C5" s="15"/>
      <c r="D5" s="15"/>
    </row>
    <row r="6" spans="1:5" ht="19.5" customHeight="1">
      <c r="A6" s="15"/>
      <c r="B6" s="15"/>
      <c r="C6" s="144" t="s">
        <v>194</v>
      </c>
      <c r="D6" s="144"/>
      <c r="E6" s="144"/>
    </row>
    <row r="7" spans="1:5" ht="19.5" customHeight="1" thickBot="1">
      <c r="A7" s="15"/>
      <c r="B7" s="15"/>
      <c r="C7" s="36"/>
      <c r="D7" s="35"/>
      <c r="E7" s="35" t="s">
        <v>0</v>
      </c>
    </row>
    <row r="8" spans="1:5" ht="40.5" customHeight="1" thickBot="1">
      <c r="A8" s="12" t="s">
        <v>73</v>
      </c>
      <c r="B8" s="13" t="s">
        <v>2</v>
      </c>
      <c r="C8" s="14" t="s">
        <v>85</v>
      </c>
      <c r="D8" s="14" t="s">
        <v>97</v>
      </c>
      <c r="E8" s="14" t="s">
        <v>85</v>
      </c>
    </row>
    <row r="9" spans="1:5" ht="21" customHeight="1">
      <c r="A9" s="19"/>
      <c r="B9" s="20" t="s">
        <v>74</v>
      </c>
      <c r="C9" s="21"/>
      <c r="D9" s="21"/>
      <c r="E9" s="30"/>
    </row>
    <row r="10" spans="1:5" ht="19.5" customHeight="1">
      <c r="A10" s="26">
        <v>1</v>
      </c>
      <c r="B10" s="27" t="s">
        <v>119</v>
      </c>
      <c r="C10" s="28">
        <v>270</v>
      </c>
      <c r="D10" s="28">
        <v>270</v>
      </c>
      <c r="E10" s="18">
        <v>220</v>
      </c>
    </row>
    <row r="11" spans="1:5" ht="19.5" customHeight="1">
      <c r="A11" s="26"/>
      <c r="B11" s="27"/>
      <c r="C11" s="28"/>
      <c r="D11" s="28"/>
      <c r="E11" s="18"/>
    </row>
    <row r="12" spans="1:5" ht="19.5" customHeight="1">
      <c r="A12" s="26"/>
      <c r="B12" s="27"/>
      <c r="C12" s="28"/>
      <c r="D12" s="28"/>
      <c r="E12" s="18"/>
    </row>
    <row r="13" spans="1:5" ht="19.5" customHeight="1">
      <c r="A13" s="26"/>
      <c r="B13" s="27"/>
      <c r="C13" s="28"/>
      <c r="D13" s="28"/>
      <c r="E13" s="18"/>
    </row>
    <row r="14" spans="1:5" ht="19.5" customHeight="1">
      <c r="A14" s="26"/>
      <c r="B14" s="27"/>
      <c r="C14" s="28"/>
      <c r="D14" s="28"/>
      <c r="E14" s="18"/>
    </row>
    <row r="15" spans="1:5" ht="19.5" customHeight="1">
      <c r="A15" s="22"/>
      <c r="B15" s="23" t="s">
        <v>75</v>
      </c>
      <c r="C15" s="17">
        <f>SUM(C10:C14)</f>
        <v>270</v>
      </c>
      <c r="D15" s="17">
        <f>SUM(D10:D14)</f>
        <v>270</v>
      </c>
      <c r="E15" s="31">
        <f>SUM(E10:E14)</f>
        <v>220</v>
      </c>
    </row>
    <row r="16" spans="1:5" ht="19.5" customHeight="1">
      <c r="A16" s="10"/>
      <c r="B16" s="8" t="s">
        <v>34</v>
      </c>
      <c r="C16" s="16"/>
      <c r="D16" s="16"/>
      <c r="E16" s="18"/>
    </row>
    <row r="17" spans="1:5" ht="19.5" customHeight="1">
      <c r="A17" s="11"/>
      <c r="B17" s="9"/>
      <c r="C17" s="24"/>
      <c r="D17" s="24"/>
      <c r="E17" s="29"/>
    </row>
    <row r="18" spans="1:5" ht="19.5" customHeight="1">
      <c r="A18" s="25"/>
      <c r="B18" s="23" t="s">
        <v>76</v>
      </c>
      <c r="C18" s="17">
        <f>SUM(C17:C17)</f>
        <v>0</v>
      </c>
      <c r="D18" s="17">
        <f>SUM(D17:D17)</f>
        <v>0</v>
      </c>
      <c r="E18" s="31">
        <f>SUM(E17:E17)</f>
        <v>0</v>
      </c>
    </row>
    <row r="19" ht="35.2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</sheetData>
  <sheetProtection/>
  <mergeCells count="3">
    <mergeCell ref="C6:E6"/>
    <mergeCell ref="A1:E3"/>
    <mergeCell ref="A4:E4"/>
  </mergeCells>
  <printOptions/>
  <pageMargins left="0.3" right="0.39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2" sqref="A2:F2"/>
    </sheetView>
  </sheetViews>
  <sheetFormatPr defaultColWidth="9.140625" defaultRowHeight="21" customHeight="1"/>
  <cols>
    <col min="1" max="1" width="35.28125" style="0" customWidth="1"/>
    <col min="2" max="2" width="13.140625" style="0" customWidth="1"/>
    <col min="3" max="3" width="14.57421875" style="0" customWidth="1"/>
    <col min="4" max="4" width="31.7109375" style="0" customWidth="1"/>
    <col min="5" max="5" width="13.8515625" style="0" customWidth="1"/>
    <col min="6" max="6" width="12.8515625" style="0" customWidth="1"/>
    <col min="7" max="7" width="13.140625" style="0" customWidth="1"/>
    <col min="8" max="8" width="12.00390625" style="0" customWidth="1"/>
  </cols>
  <sheetData>
    <row r="1" spans="1:8" ht="21" customHeight="1">
      <c r="A1" s="143" t="s">
        <v>95</v>
      </c>
      <c r="B1" s="143"/>
      <c r="C1" s="143"/>
      <c r="D1" s="143"/>
      <c r="E1" s="143"/>
      <c r="F1" s="143"/>
      <c r="G1" s="1"/>
      <c r="H1" s="1"/>
    </row>
    <row r="2" spans="1:8" ht="21" customHeight="1">
      <c r="A2" s="143"/>
      <c r="B2" s="143"/>
      <c r="C2" s="143"/>
      <c r="D2" s="143"/>
      <c r="E2" s="143"/>
      <c r="F2" s="143"/>
      <c r="G2" s="1"/>
      <c r="H2" s="1"/>
    </row>
    <row r="3" spans="1:7" ht="21" customHeight="1">
      <c r="A3" s="143" t="s">
        <v>184</v>
      </c>
      <c r="B3" s="143"/>
      <c r="C3" s="143"/>
      <c r="D3" s="143"/>
      <c r="E3" s="143"/>
      <c r="F3" s="143"/>
      <c r="G3" s="37"/>
    </row>
    <row r="4" spans="1:8" ht="21" customHeight="1">
      <c r="A4" s="143" t="s">
        <v>123</v>
      </c>
      <c r="B4" s="143"/>
      <c r="C4" s="143"/>
      <c r="D4" s="143"/>
      <c r="E4" s="143"/>
      <c r="F4" s="143"/>
      <c r="G4" s="1"/>
      <c r="H4" s="1"/>
    </row>
    <row r="5" spans="4:8" ht="21" customHeight="1">
      <c r="D5" s="144" t="s">
        <v>195</v>
      </c>
      <c r="E5" s="144"/>
      <c r="F5" s="144"/>
      <c r="G5" s="123"/>
      <c r="H5" s="123"/>
    </row>
    <row r="6" spans="4:8" ht="21" customHeight="1" thickBot="1">
      <c r="D6" s="36"/>
      <c r="E6" s="35"/>
      <c r="F6" s="35" t="s">
        <v>0</v>
      </c>
      <c r="G6" s="115"/>
      <c r="H6" s="2"/>
    </row>
    <row r="7" spans="1:8" ht="21" customHeight="1" thickBot="1">
      <c r="A7" s="158" t="s">
        <v>60</v>
      </c>
      <c r="B7" s="159"/>
      <c r="C7" s="160"/>
      <c r="D7" s="158" t="s">
        <v>67</v>
      </c>
      <c r="E7" s="159"/>
      <c r="F7" s="160"/>
      <c r="G7" s="116"/>
      <c r="H7" s="116"/>
    </row>
    <row r="8" spans="1:6" ht="39" customHeight="1" thickBot="1">
      <c r="A8" s="117" t="s">
        <v>120</v>
      </c>
      <c r="B8" s="13" t="s">
        <v>97</v>
      </c>
      <c r="C8" s="13" t="s">
        <v>126</v>
      </c>
      <c r="D8" s="117" t="s">
        <v>120</v>
      </c>
      <c r="E8" s="13" t="s">
        <v>97</v>
      </c>
      <c r="F8" s="13" t="s">
        <v>126</v>
      </c>
    </row>
    <row r="9" spans="1:6" ht="21" customHeight="1" thickBot="1">
      <c r="A9" s="124" t="s">
        <v>121</v>
      </c>
      <c r="B9" s="125">
        <v>4111</v>
      </c>
      <c r="C9" s="125">
        <v>3169</v>
      </c>
      <c r="D9" s="120" t="s">
        <v>35</v>
      </c>
      <c r="E9" s="125">
        <v>270</v>
      </c>
      <c r="F9" s="125">
        <v>220</v>
      </c>
    </row>
    <row r="10" spans="1:6" ht="21" customHeight="1" thickBot="1">
      <c r="A10" s="126" t="s">
        <v>124</v>
      </c>
      <c r="B10" s="127">
        <f>SUM(B9)</f>
        <v>4111</v>
      </c>
      <c r="C10" s="127">
        <f>SUM(C9)</f>
        <v>3169</v>
      </c>
      <c r="D10" s="126" t="s">
        <v>125</v>
      </c>
      <c r="E10" s="127">
        <f>SUM(E9)</f>
        <v>270</v>
      </c>
      <c r="F10" s="127">
        <f>SUM(F9)</f>
        <v>220</v>
      </c>
    </row>
    <row r="11" spans="1:6" ht="21" customHeight="1">
      <c r="A11" s="118" t="s">
        <v>134</v>
      </c>
      <c r="B11" s="119">
        <v>502</v>
      </c>
      <c r="C11" s="119">
        <v>485</v>
      </c>
      <c r="D11" s="124" t="s">
        <v>127</v>
      </c>
      <c r="E11" s="119">
        <v>12969</v>
      </c>
      <c r="F11" s="119">
        <v>12334</v>
      </c>
    </row>
    <row r="12" spans="1:6" ht="21" customHeight="1">
      <c r="A12" s="9" t="s">
        <v>135</v>
      </c>
      <c r="B12" s="121">
        <v>23779</v>
      </c>
      <c r="C12" s="121">
        <v>22943</v>
      </c>
      <c r="D12" s="120" t="s">
        <v>128</v>
      </c>
      <c r="E12" s="121">
        <v>5720</v>
      </c>
      <c r="F12" s="121">
        <v>5102</v>
      </c>
    </row>
    <row r="13" spans="1:6" ht="21" customHeight="1">
      <c r="A13" s="9" t="s">
        <v>136</v>
      </c>
      <c r="B13" s="121">
        <v>750</v>
      </c>
      <c r="C13" s="121">
        <v>473</v>
      </c>
      <c r="D13" s="120" t="s">
        <v>129</v>
      </c>
      <c r="E13" s="121">
        <v>3500</v>
      </c>
      <c r="F13" s="121">
        <v>2860</v>
      </c>
    </row>
    <row r="14" spans="1:6" ht="21" customHeight="1">
      <c r="A14" s="120" t="s">
        <v>137</v>
      </c>
      <c r="B14" s="122">
        <v>1958</v>
      </c>
      <c r="C14" s="122">
        <v>1787</v>
      </c>
      <c r="D14" s="120" t="s">
        <v>131</v>
      </c>
      <c r="E14" s="122">
        <v>4900</v>
      </c>
      <c r="F14" s="122">
        <v>3745</v>
      </c>
    </row>
    <row r="15" spans="1:6" ht="21" customHeight="1" thickBot="1">
      <c r="A15" s="120" t="s">
        <v>138</v>
      </c>
      <c r="B15" s="122"/>
      <c r="C15" s="122"/>
      <c r="D15" s="120" t="s">
        <v>130</v>
      </c>
      <c r="E15" s="122">
        <v>3741</v>
      </c>
      <c r="F15" s="122">
        <v>2839</v>
      </c>
    </row>
    <row r="16" spans="1:6" ht="21" customHeight="1" thickBot="1">
      <c r="A16" s="126" t="s">
        <v>132</v>
      </c>
      <c r="B16" s="127">
        <f>SUM(B11:B15)</f>
        <v>26989</v>
      </c>
      <c r="C16" s="127">
        <f>SUM(C11:C15)</f>
        <v>25688</v>
      </c>
      <c r="D16" s="126" t="s">
        <v>133</v>
      </c>
      <c r="E16" s="127">
        <f>SUM(E11:E15)</f>
        <v>30830</v>
      </c>
      <c r="F16" s="127">
        <f>SUM(F11:F15)</f>
        <v>26880</v>
      </c>
    </row>
    <row r="17" spans="1:6" ht="21" customHeight="1" thickBot="1">
      <c r="A17" s="126" t="s">
        <v>58</v>
      </c>
      <c r="B17" s="128">
        <f>SUM(B16,B10)</f>
        <v>31100</v>
      </c>
      <c r="C17" s="127">
        <f>SUM(C16,C10)</f>
        <v>28857</v>
      </c>
      <c r="D17" s="129" t="s">
        <v>40</v>
      </c>
      <c r="E17" s="127">
        <f>SUM(E10,E16)</f>
        <v>31100</v>
      </c>
      <c r="F17" s="127">
        <f>SUM(F10,F16)</f>
        <v>27100</v>
      </c>
    </row>
  </sheetData>
  <sheetProtection/>
  <mergeCells count="7">
    <mergeCell ref="A7:C7"/>
    <mergeCell ref="D7:F7"/>
    <mergeCell ref="D5:F5"/>
    <mergeCell ref="A1:F1"/>
    <mergeCell ref="A2:F2"/>
    <mergeCell ref="A3:F3"/>
    <mergeCell ref="A4:F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0">
      <selection activeCell="F13" sqref="F13"/>
    </sheetView>
  </sheetViews>
  <sheetFormatPr defaultColWidth="9.140625" defaultRowHeight="19.5" customHeight="1"/>
  <cols>
    <col min="1" max="1" width="40.57421875" style="0" bestFit="1" customWidth="1"/>
    <col min="2" max="2" width="14.8515625" style="0" customWidth="1"/>
    <col min="3" max="3" width="13.00390625" style="0" customWidth="1"/>
    <col min="4" max="4" width="13.421875" style="0" customWidth="1"/>
  </cols>
  <sheetData>
    <row r="1" spans="1:5" ht="19.5" customHeight="1">
      <c r="A1" s="162" t="s">
        <v>148</v>
      </c>
      <c r="B1" s="162"/>
      <c r="C1" s="162"/>
      <c r="D1" s="162"/>
      <c r="E1" s="162"/>
    </row>
    <row r="3" spans="1:5" ht="19.5" customHeight="1">
      <c r="A3" s="162" t="s">
        <v>185</v>
      </c>
      <c r="B3" s="162"/>
      <c r="C3" s="162"/>
      <c r="D3" s="162"/>
      <c r="E3" s="162"/>
    </row>
    <row r="5" spans="1:5" ht="19.5" customHeight="1">
      <c r="A5" s="162"/>
      <c r="B5" s="162"/>
      <c r="C5" s="162"/>
      <c r="D5" s="162"/>
      <c r="E5" s="162"/>
    </row>
    <row r="6" spans="2:4" ht="19.5" customHeight="1">
      <c r="B6" s="144" t="s">
        <v>196</v>
      </c>
      <c r="C6" s="144"/>
      <c r="D6" s="144"/>
    </row>
    <row r="7" spans="2:4" ht="19.5" customHeight="1">
      <c r="B7" s="36"/>
      <c r="C7" s="35"/>
      <c r="D7" s="35" t="s">
        <v>0</v>
      </c>
    </row>
    <row r="8" spans="1:4" ht="19.5" customHeight="1">
      <c r="A8" t="s">
        <v>2</v>
      </c>
      <c r="B8" s="7"/>
      <c r="C8" s="7"/>
      <c r="D8" s="7" t="s">
        <v>122</v>
      </c>
    </row>
    <row r="10" spans="1:4" ht="19.5" customHeight="1">
      <c r="A10" t="s">
        <v>139</v>
      </c>
      <c r="B10" s="130"/>
      <c r="C10" s="130"/>
      <c r="D10" s="130">
        <v>855</v>
      </c>
    </row>
    <row r="11" spans="1:4" ht="19.5" customHeight="1">
      <c r="A11" t="s">
        <v>140</v>
      </c>
      <c r="B11" s="130"/>
      <c r="C11" s="130"/>
      <c r="D11" s="130"/>
    </row>
    <row r="12" spans="1:4" ht="19.5" customHeight="1">
      <c r="A12" t="s">
        <v>141</v>
      </c>
      <c r="B12" s="130"/>
      <c r="C12" s="130"/>
      <c r="D12" s="130"/>
    </row>
    <row r="13" spans="1:4" ht="19.5" customHeight="1">
      <c r="A13" s="131" t="s">
        <v>142</v>
      </c>
      <c r="B13" s="132"/>
      <c r="C13" s="132"/>
      <c r="D13" s="132"/>
    </row>
    <row r="14" spans="1:4" ht="19.5" customHeight="1">
      <c r="A14" t="s">
        <v>143</v>
      </c>
      <c r="B14" s="130"/>
      <c r="C14" s="130"/>
      <c r="D14" s="130">
        <f>SUM(D10,D11,D12-D13)</f>
        <v>855</v>
      </c>
    </row>
    <row r="15" spans="1:4" ht="19.5" customHeight="1">
      <c r="A15" t="s">
        <v>144</v>
      </c>
      <c r="B15" s="130"/>
      <c r="C15" s="130"/>
      <c r="D15" s="130"/>
    </row>
    <row r="16" spans="1:4" ht="19.5" customHeight="1">
      <c r="A16" s="131" t="s">
        <v>145</v>
      </c>
      <c r="B16" s="132"/>
      <c r="C16" s="132"/>
      <c r="D16" s="132"/>
    </row>
    <row r="17" spans="1:4" ht="19.5" customHeight="1">
      <c r="A17" t="s">
        <v>146</v>
      </c>
      <c r="B17" s="133"/>
      <c r="C17" s="133"/>
      <c r="D17" s="133">
        <f>SUM(+D15-D16+D14)</f>
        <v>855</v>
      </c>
    </row>
    <row r="19" spans="1:5" ht="42.75" customHeight="1">
      <c r="A19" s="161" t="s">
        <v>147</v>
      </c>
      <c r="B19" s="161"/>
      <c r="C19" s="161"/>
      <c r="D19" s="161"/>
      <c r="E19" s="161"/>
    </row>
    <row r="20" ht="19.5" customHeight="1">
      <c r="A20" t="s">
        <v>187</v>
      </c>
    </row>
    <row r="23" ht="19.5" customHeight="1">
      <c r="B23" s="130"/>
    </row>
    <row r="24" ht="19.5" customHeight="1">
      <c r="B24" s="130"/>
    </row>
    <row r="25" ht="19.5" customHeight="1">
      <c r="B25" s="130"/>
    </row>
    <row r="26" ht="19.5" customHeight="1">
      <c r="B26" s="130"/>
    </row>
    <row r="27" ht="19.5" customHeight="1">
      <c r="B27" s="130"/>
    </row>
    <row r="28" ht="19.5" customHeight="1">
      <c r="B28" s="130"/>
    </row>
    <row r="29" ht="19.5" customHeight="1">
      <c r="B29" s="130"/>
    </row>
    <row r="30" ht="19.5" customHeight="1">
      <c r="B30" s="130"/>
    </row>
    <row r="31" ht="19.5" customHeight="1">
      <c r="B31" s="130"/>
    </row>
    <row r="32" ht="19.5" customHeight="1">
      <c r="B32" s="130"/>
    </row>
    <row r="33" ht="19.5" customHeight="1">
      <c r="B33" s="130"/>
    </row>
    <row r="34" ht="19.5" customHeight="1">
      <c r="B34" s="130"/>
    </row>
    <row r="35" spans="1:2" ht="19.5" customHeight="1">
      <c r="A35" s="6"/>
      <c r="B35" s="134"/>
    </row>
    <row r="36" ht="19.5" customHeight="1">
      <c r="B36" s="130"/>
    </row>
  </sheetData>
  <sheetProtection/>
  <mergeCells count="5">
    <mergeCell ref="A19:E19"/>
    <mergeCell ref="A1:E1"/>
    <mergeCell ref="A3:E3"/>
    <mergeCell ref="A5:E5"/>
    <mergeCell ref="B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1" max="1" width="36.57421875" style="0" bestFit="1" customWidth="1"/>
    <col min="2" max="2" width="3.8515625" style="0" bestFit="1" customWidth="1"/>
    <col min="3" max="3" width="4.00390625" style="0" bestFit="1" customWidth="1"/>
    <col min="4" max="4" width="14.28125" style="0" bestFit="1" customWidth="1"/>
    <col min="5" max="5" width="15.421875" style="0" customWidth="1"/>
    <col min="6" max="6" width="17.28125" style="0" customWidth="1"/>
    <col min="7" max="7" width="15.00390625" style="0" customWidth="1"/>
    <col min="8" max="8" width="16.8515625" style="0" customWidth="1"/>
  </cols>
  <sheetData>
    <row r="1" spans="1:7" ht="15.75">
      <c r="A1" s="143" t="s">
        <v>95</v>
      </c>
      <c r="B1" s="143"/>
      <c r="C1" s="143"/>
      <c r="D1" s="143"/>
      <c r="E1" s="143"/>
      <c r="F1" s="143"/>
      <c r="G1" s="143"/>
    </row>
    <row r="2" spans="1:7" ht="15.75">
      <c r="A2" s="143" t="s">
        <v>183</v>
      </c>
      <c r="B2" s="143"/>
      <c r="C2" s="143"/>
      <c r="D2" s="143"/>
      <c r="E2" s="143"/>
      <c r="F2" s="143"/>
      <c r="G2" s="143"/>
    </row>
    <row r="3" spans="1:8" ht="12.75">
      <c r="A3" s="162" t="s">
        <v>182</v>
      </c>
      <c r="B3" s="162"/>
      <c r="C3" s="162"/>
      <c r="D3" s="162"/>
      <c r="E3" s="162"/>
      <c r="F3" s="162"/>
      <c r="G3" s="162"/>
      <c r="H3" s="162"/>
    </row>
    <row r="4" spans="1:9" ht="18">
      <c r="A4" s="5"/>
      <c r="D4" s="76"/>
      <c r="E4" s="76"/>
      <c r="F4" s="76" t="s">
        <v>197</v>
      </c>
      <c r="G4" s="76"/>
      <c r="H4" s="76"/>
      <c r="I4" s="76"/>
    </row>
    <row r="5" spans="5:9" ht="15" customHeight="1">
      <c r="E5" s="34"/>
      <c r="G5" s="34"/>
      <c r="H5" s="32" t="s">
        <v>59</v>
      </c>
      <c r="I5" s="32"/>
    </row>
    <row r="6" spans="1:8" ht="30">
      <c r="A6" s="136" t="s">
        <v>2</v>
      </c>
      <c r="B6" s="136" t="s">
        <v>149</v>
      </c>
      <c r="C6" s="136" t="s">
        <v>150</v>
      </c>
      <c r="D6" s="136" t="s">
        <v>151</v>
      </c>
      <c r="E6" s="136" t="s">
        <v>191</v>
      </c>
      <c r="F6" s="136" t="s">
        <v>190</v>
      </c>
      <c r="G6" s="136" t="s">
        <v>152</v>
      </c>
      <c r="H6" s="136" t="s">
        <v>122</v>
      </c>
    </row>
    <row r="7" spans="1:8" ht="15">
      <c r="A7" s="135" t="s">
        <v>188</v>
      </c>
      <c r="B7" s="135">
        <v>1</v>
      </c>
      <c r="C7" s="135">
        <v>0</v>
      </c>
      <c r="D7" s="135">
        <v>0</v>
      </c>
      <c r="E7" s="135">
        <v>0</v>
      </c>
      <c r="F7" s="135">
        <v>0</v>
      </c>
      <c r="G7" s="135">
        <v>0</v>
      </c>
      <c r="H7" s="135">
        <v>0</v>
      </c>
    </row>
    <row r="8" spans="1:8" ht="15">
      <c r="A8" s="135" t="s">
        <v>189</v>
      </c>
      <c r="B8" s="135">
        <v>2</v>
      </c>
      <c r="C8" s="135">
        <v>0</v>
      </c>
      <c r="D8" s="135">
        <v>0</v>
      </c>
      <c r="E8" s="135">
        <v>0</v>
      </c>
      <c r="F8" s="135">
        <v>0</v>
      </c>
      <c r="G8" s="135">
        <v>0</v>
      </c>
      <c r="H8" s="135">
        <v>0</v>
      </c>
    </row>
    <row r="9" spans="1:8" ht="15">
      <c r="A9" s="135" t="s">
        <v>153</v>
      </c>
      <c r="B9" s="135">
        <v>3</v>
      </c>
      <c r="C9" s="135">
        <v>0</v>
      </c>
      <c r="D9" s="135">
        <v>0</v>
      </c>
      <c r="E9" s="135">
        <v>0</v>
      </c>
      <c r="F9" s="135">
        <v>0</v>
      </c>
      <c r="G9" s="135">
        <v>0</v>
      </c>
      <c r="H9" s="135">
        <v>0</v>
      </c>
    </row>
    <row r="10" spans="1:8" ht="15">
      <c r="A10" s="135" t="s">
        <v>154</v>
      </c>
      <c r="B10" s="135">
        <v>4</v>
      </c>
      <c r="C10" s="135">
        <v>1</v>
      </c>
      <c r="D10" s="135">
        <v>0</v>
      </c>
      <c r="E10" s="135">
        <v>750</v>
      </c>
      <c r="F10" s="135">
        <v>0</v>
      </c>
      <c r="G10" s="135">
        <v>0</v>
      </c>
      <c r="H10" s="135">
        <v>750</v>
      </c>
    </row>
    <row r="11" spans="1:8" ht="15">
      <c r="A11" s="135" t="s">
        <v>155</v>
      </c>
      <c r="B11" s="135">
        <v>5</v>
      </c>
      <c r="C11" s="135">
        <v>0</v>
      </c>
      <c r="D11" s="135">
        <v>0</v>
      </c>
      <c r="E11" s="135">
        <v>0</v>
      </c>
      <c r="F11" s="135">
        <v>0</v>
      </c>
      <c r="G11" s="135">
        <v>0</v>
      </c>
      <c r="H11" s="135">
        <v>0</v>
      </c>
    </row>
    <row r="12" spans="1:8" ht="15">
      <c r="A12" s="135" t="s">
        <v>156</v>
      </c>
      <c r="B12" s="135">
        <v>6</v>
      </c>
      <c r="C12" s="135">
        <v>0</v>
      </c>
      <c r="D12" s="135">
        <v>0</v>
      </c>
      <c r="E12" s="135">
        <v>0</v>
      </c>
      <c r="F12" s="135">
        <v>0</v>
      </c>
      <c r="G12" s="135">
        <v>0</v>
      </c>
      <c r="H12" s="135">
        <v>0</v>
      </c>
    </row>
    <row r="13" spans="1:8" ht="15">
      <c r="A13" s="135" t="s">
        <v>157</v>
      </c>
      <c r="B13" s="135">
        <v>7</v>
      </c>
      <c r="C13" s="135">
        <v>1</v>
      </c>
      <c r="D13" s="135">
        <v>0</v>
      </c>
      <c r="E13" s="135">
        <v>750</v>
      </c>
      <c r="F13" s="135">
        <v>0</v>
      </c>
      <c r="G13" s="135">
        <v>0</v>
      </c>
      <c r="H13" s="135">
        <v>750</v>
      </c>
    </row>
    <row r="14" spans="1:8" ht="15">
      <c r="A14" s="135" t="s">
        <v>158</v>
      </c>
      <c r="B14" s="135">
        <v>8</v>
      </c>
      <c r="C14" s="135">
        <v>432</v>
      </c>
      <c r="D14" s="135">
        <v>41765</v>
      </c>
      <c r="E14" s="135">
        <v>17981</v>
      </c>
      <c r="F14" s="135">
        <v>12350</v>
      </c>
      <c r="G14" s="135">
        <v>0</v>
      </c>
      <c r="H14" s="135">
        <v>72096</v>
      </c>
    </row>
    <row r="15" spans="1:8" ht="15">
      <c r="A15" s="135" t="s">
        <v>159</v>
      </c>
      <c r="B15" s="135">
        <v>9</v>
      </c>
      <c r="C15" s="135">
        <v>14</v>
      </c>
      <c r="D15" s="135">
        <v>0</v>
      </c>
      <c r="E15" s="135">
        <v>1498</v>
      </c>
      <c r="F15" s="135">
        <v>812</v>
      </c>
      <c r="G15" s="135">
        <v>0</v>
      </c>
      <c r="H15" s="135">
        <v>2310</v>
      </c>
    </row>
    <row r="16" spans="1:8" ht="15">
      <c r="A16" s="135" t="s">
        <v>160</v>
      </c>
      <c r="B16" s="135">
        <v>10</v>
      </c>
      <c r="C16" s="135">
        <v>1</v>
      </c>
      <c r="D16" s="135">
        <v>0</v>
      </c>
      <c r="E16" s="135">
        <v>0</v>
      </c>
      <c r="F16" s="135">
        <v>5983</v>
      </c>
      <c r="G16" s="135">
        <v>0</v>
      </c>
      <c r="H16" s="135">
        <v>5983</v>
      </c>
    </row>
    <row r="17" spans="1:8" ht="15">
      <c r="A17" s="135" t="s">
        <v>161</v>
      </c>
      <c r="B17" s="135">
        <v>11</v>
      </c>
      <c r="C17" s="135">
        <v>0</v>
      </c>
      <c r="D17" s="135">
        <v>0</v>
      </c>
      <c r="E17" s="135">
        <v>0</v>
      </c>
      <c r="F17" s="135">
        <v>0</v>
      </c>
      <c r="G17" s="135">
        <v>0</v>
      </c>
      <c r="H17" s="135">
        <v>0</v>
      </c>
    </row>
    <row r="18" spans="1:8" ht="15">
      <c r="A18" s="135" t="s">
        <v>162</v>
      </c>
      <c r="B18" s="135">
        <v>12</v>
      </c>
      <c r="C18" s="135">
        <v>0</v>
      </c>
      <c r="D18" s="135">
        <v>0</v>
      </c>
      <c r="E18" s="135">
        <v>0</v>
      </c>
      <c r="F18" s="135">
        <v>0</v>
      </c>
      <c r="G18" s="135">
        <v>0</v>
      </c>
      <c r="H18" s="135">
        <v>0</v>
      </c>
    </row>
    <row r="19" spans="1:8" ht="15">
      <c r="A19" s="135" t="s">
        <v>163</v>
      </c>
      <c r="B19" s="135">
        <v>13</v>
      </c>
      <c r="C19" s="135">
        <v>0</v>
      </c>
      <c r="D19" s="135">
        <v>0</v>
      </c>
      <c r="E19" s="135">
        <v>0</v>
      </c>
      <c r="F19" s="135">
        <v>0</v>
      </c>
      <c r="G19" s="135">
        <v>0</v>
      </c>
      <c r="H19" s="135">
        <v>0</v>
      </c>
    </row>
    <row r="20" spans="1:8" ht="15">
      <c r="A20" s="135" t="s">
        <v>164</v>
      </c>
      <c r="B20" s="135">
        <v>14</v>
      </c>
      <c r="C20" s="135">
        <v>0</v>
      </c>
      <c r="D20" s="135">
        <v>0</v>
      </c>
      <c r="E20" s="135">
        <v>0</v>
      </c>
      <c r="F20" s="135">
        <v>0</v>
      </c>
      <c r="G20" s="135">
        <v>0</v>
      </c>
      <c r="H20" s="135">
        <v>0</v>
      </c>
    </row>
    <row r="21" spans="1:8" ht="15">
      <c r="A21" s="135" t="s">
        <v>165</v>
      </c>
      <c r="B21" s="135">
        <v>15</v>
      </c>
      <c r="C21" s="135">
        <v>0</v>
      </c>
      <c r="D21" s="135">
        <v>0</v>
      </c>
      <c r="E21" s="135">
        <v>0</v>
      </c>
      <c r="F21" s="135">
        <v>0</v>
      </c>
      <c r="G21" s="135">
        <v>0</v>
      </c>
      <c r="H21" s="135">
        <v>0</v>
      </c>
    </row>
    <row r="22" spans="1:8" ht="15">
      <c r="A22" s="135" t="s">
        <v>166</v>
      </c>
      <c r="B22" s="135">
        <v>16</v>
      </c>
      <c r="C22" s="135">
        <v>447</v>
      </c>
      <c r="D22" s="135">
        <v>41765</v>
      </c>
      <c r="E22" s="135">
        <v>19478</v>
      </c>
      <c r="F22" s="135">
        <v>19146</v>
      </c>
      <c r="G22" s="135">
        <v>0</v>
      </c>
      <c r="H22" s="135">
        <v>80390</v>
      </c>
    </row>
    <row r="23" spans="1:8" ht="15">
      <c r="A23" s="135" t="s">
        <v>167</v>
      </c>
      <c r="B23" s="135">
        <v>17</v>
      </c>
      <c r="C23" s="135">
        <v>0</v>
      </c>
      <c r="D23" s="135">
        <v>0</v>
      </c>
      <c r="E23" s="135">
        <v>0</v>
      </c>
      <c r="F23" s="135">
        <v>0</v>
      </c>
      <c r="G23" s="135">
        <v>0</v>
      </c>
      <c r="H23" s="135">
        <v>0</v>
      </c>
    </row>
    <row r="24" spans="1:8" ht="15">
      <c r="A24" s="135" t="s">
        <v>168</v>
      </c>
      <c r="B24" s="135">
        <v>18</v>
      </c>
      <c r="C24" s="135">
        <v>0</v>
      </c>
      <c r="D24" s="135">
        <v>0</v>
      </c>
      <c r="E24" s="135">
        <v>0</v>
      </c>
      <c r="F24" s="135">
        <v>0</v>
      </c>
      <c r="G24" s="135">
        <v>0</v>
      </c>
      <c r="H24" s="135">
        <v>0</v>
      </c>
    </row>
    <row r="25" spans="1:8" ht="15">
      <c r="A25" s="135" t="s">
        <v>169</v>
      </c>
      <c r="B25" s="135">
        <v>19</v>
      </c>
      <c r="C25" s="135">
        <v>0</v>
      </c>
      <c r="D25" s="135">
        <v>0</v>
      </c>
      <c r="E25" s="135">
        <v>0</v>
      </c>
      <c r="F25" s="135">
        <v>0</v>
      </c>
      <c r="G25" s="135">
        <v>0</v>
      </c>
      <c r="H25" s="135">
        <v>0</v>
      </c>
    </row>
    <row r="26" spans="1:8" ht="15">
      <c r="A26" s="135" t="s">
        <v>170</v>
      </c>
      <c r="B26" s="135">
        <v>20</v>
      </c>
      <c r="C26" s="135">
        <v>0</v>
      </c>
      <c r="D26" s="135">
        <v>0</v>
      </c>
      <c r="E26" s="135">
        <v>0</v>
      </c>
      <c r="F26" s="135">
        <v>0</v>
      </c>
      <c r="G26" s="135">
        <v>0</v>
      </c>
      <c r="H26" s="135">
        <v>0</v>
      </c>
    </row>
    <row r="27" spans="1:8" ht="15">
      <c r="A27" s="135" t="s">
        <v>171</v>
      </c>
      <c r="B27" s="135">
        <v>21</v>
      </c>
      <c r="C27" s="135">
        <v>0</v>
      </c>
      <c r="D27" s="135">
        <v>0</v>
      </c>
      <c r="E27" s="135">
        <v>0</v>
      </c>
      <c r="F27" s="135">
        <v>0</v>
      </c>
      <c r="G27" s="135">
        <v>0</v>
      </c>
      <c r="H27" s="135">
        <v>0</v>
      </c>
    </row>
    <row r="28" spans="1:8" ht="15">
      <c r="A28" s="135" t="s">
        <v>172</v>
      </c>
      <c r="B28" s="135">
        <v>22</v>
      </c>
      <c r="C28" s="135">
        <v>0</v>
      </c>
      <c r="D28" s="135">
        <v>0</v>
      </c>
      <c r="E28" s="135">
        <v>0</v>
      </c>
      <c r="F28" s="135">
        <v>0</v>
      </c>
      <c r="G28" s="135">
        <v>0</v>
      </c>
      <c r="H28" s="135">
        <v>0</v>
      </c>
    </row>
    <row r="29" spans="1:8" ht="15">
      <c r="A29" s="135" t="s">
        <v>173</v>
      </c>
      <c r="B29" s="135">
        <v>23</v>
      </c>
      <c r="C29" s="135">
        <v>0</v>
      </c>
      <c r="D29" s="135">
        <v>0</v>
      </c>
      <c r="E29" s="135">
        <v>0</v>
      </c>
      <c r="F29" s="135">
        <v>0</v>
      </c>
      <c r="G29" s="135">
        <v>0</v>
      </c>
      <c r="H29" s="135">
        <v>0</v>
      </c>
    </row>
    <row r="30" spans="1:8" ht="15">
      <c r="A30" s="135" t="s">
        <v>174</v>
      </c>
      <c r="B30" s="135">
        <v>24</v>
      </c>
      <c r="C30" s="135">
        <v>2</v>
      </c>
      <c r="D30" s="135">
        <v>0</v>
      </c>
      <c r="E30" s="135">
        <v>6201</v>
      </c>
      <c r="F30" s="135">
        <v>0</v>
      </c>
      <c r="G30" s="135">
        <v>0</v>
      </c>
      <c r="H30" s="135">
        <v>6201</v>
      </c>
    </row>
    <row r="31" spans="1:8" ht="15">
      <c r="A31" s="135" t="s">
        <v>175</v>
      </c>
      <c r="B31" s="135">
        <v>25</v>
      </c>
      <c r="C31" s="135">
        <v>0</v>
      </c>
      <c r="D31" s="135">
        <v>0</v>
      </c>
      <c r="E31" s="135">
        <v>0</v>
      </c>
      <c r="F31" s="135">
        <v>0</v>
      </c>
      <c r="G31" s="135">
        <v>0</v>
      </c>
      <c r="H31" s="135">
        <v>0</v>
      </c>
    </row>
    <row r="32" spans="1:8" ht="15">
      <c r="A32" s="135" t="s">
        <v>176</v>
      </c>
      <c r="B32" s="135">
        <v>26</v>
      </c>
      <c r="C32" s="135">
        <v>0</v>
      </c>
      <c r="D32" s="135">
        <v>0</v>
      </c>
      <c r="E32" s="135">
        <v>0</v>
      </c>
      <c r="F32" s="135">
        <v>0</v>
      </c>
      <c r="G32" s="135">
        <v>0</v>
      </c>
      <c r="H32" s="135">
        <v>0</v>
      </c>
    </row>
    <row r="33" spans="1:8" ht="15">
      <c r="A33" s="135" t="s">
        <v>177</v>
      </c>
      <c r="B33" s="135">
        <v>27</v>
      </c>
      <c r="C33" s="135">
        <v>0</v>
      </c>
      <c r="D33" s="135">
        <v>0</v>
      </c>
      <c r="E33" s="135">
        <v>0</v>
      </c>
      <c r="F33" s="135">
        <v>0</v>
      </c>
      <c r="G33" s="135">
        <v>0</v>
      </c>
      <c r="H33" s="135">
        <v>0</v>
      </c>
    </row>
    <row r="34" spans="1:8" ht="15">
      <c r="A34" s="135" t="s">
        <v>178</v>
      </c>
      <c r="B34" s="135">
        <v>28</v>
      </c>
      <c r="C34" s="135">
        <v>0</v>
      </c>
      <c r="D34" s="135">
        <v>0</v>
      </c>
      <c r="E34" s="135">
        <v>0</v>
      </c>
      <c r="F34" s="135">
        <v>0</v>
      </c>
      <c r="G34" s="135">
        <v>0</v>
      </c>
      <c r="H34" s="135">
        <v>0</v>
      </c>
    </row>
    <row r="35" spans="1:8" ht="15">
      <c r="A35" s="135" t="s">
        <v>179</v>
      </c>
      <c r="B35" s="135">
        <v>29</v>
      </c>
      <c r="C35" s="135">
        <v>2</v>
      </c>
      <c r="D35" s="135">
        <v>0</v>
      </c>
      <c r="E35" s="135">
        <v>6201</v>
      </c>
      <c r="F35" s="135">
        <v>0</v>
      </c>
      <c r="G35" s="135">
        <v>0</v>
      </c>
      <c r="H35" s="135">
        <v>6201</v>
      </c>
    </row>
    <row r="36" spans="1:8" ht="33.75" customHeight="1">
      <c r="A36" s="136" t="s">
        <v>180</v>
      </c>
      <c r="B36" s="136">
        <v>30</v>
      </c>
      <c r="C36" s="136">
        <v>450</v>
      </c>
      <c r="D36" s="136">
        <v>41765</v>
      </c>
      <c r="E36" s="136">
        <v>26429</v>
      </c>
      <c r="F36" s="136">
        <v>19146</v>
      </c>
      <c r="G36" s="136">
        <v>0</v>
      </c>
      <c r="H36" s="136">
        <v>87341</v>
      </c>
    </row>
  </sheetData>
  <sheetProtection/>
  <mergeCells count="3">
    <mergeCell ref="A1:G1"/>
    <mergeCell ref="A2:G2"/>
    <mergeCell ref="A3:H3"/>
  </mergeCells>
  <printOptions/>
  <pageMargins left="0.7086614173228346" right="0.7480314960629921" top="0.15748031496062992" bottom="0.15748031496062992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Aniko</dc:creator>
  <cp:keywords/>
  <dc:description/>
  <cp:lastModifiedBy>user</cp:lastModifiedBy>
  <cp:lastPrinted>2014-04-24T12:02:01Z</cp:lastPrinted>
  <dcterms:created xsi:type="dcterms:W3CDTF">2008-11-20T13:12:05Z</dcterms:created>
  <dcterms:modified xsi:type="dcterms:W3CDTF">2014-04-24T12:02:29Z</dcterms:modified>
  <cp:category/>
  <cp:version/>
  <cp:contentType/>
  <cp:contentStatus/>
</cp:coreProperties>
</file>