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ocuments\Meli\Rendeletek\2019\Lispeszentadorján\"/>
    </mc:Choice>
  </mc:AlternateContent>
  <xr:revisionPtr revIDLastSave="0" documentId="8_{64B07222-11A2-455C-87CD-A92CE77FB332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önk.bevételek" sheetId="1" r:id="rId1"/>
    <sheet name="önk.kiadások" sheetId="2" r:id="rId2"/>
  </sheets>
  <definedNames>
    <definedName name="ada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9" i="2"/>
  <c r="D20" i="2"/>
  <c r="D21" i="2"/>
  <c r="D23" i="2"/>
  <c r="D24" i="2"/>
  <c r="D25" i="2"/>
  <c r="D26" i="2"/>
  <c r="D27" i="2"/>
  <c r="D29" i="2"/>
  <c r="D30" i="2"/>
  <c r="D31" i="2"/>
  <c r="D32" i="2"/>
  <c r="D34" i="2"/>
  <c r="D35" i="2"/>
  <c r="D36" i="2"/>
  <c r="D37" i="2"/>
  <c r="D38" i="2"/>
  <c r="D39" i="2"/>
  <c r="D40" i="2"/>
  <c r="D42" i="2"/>
  <c r="D43" i="2"/>
  <c r="D46" i="2"/>
  <c r="D47" i="2"/>
  <c r="D19" i="1"/>
  <c r="D20" i="1"/>
  <c r="D21" i="1"/>
  <c r="D22" i="1"/>
  <c r="D23" i="1"/>
  <c r="D25" i="1"/>
  <c r="D26" i="1"/>
  <c r="D27" i="1"/>
  <c r="D28" i="1"/>
  <c r="D29" i="1"/>
  <c r="D30" i="1"/>
  <c r="D31" i="1"/>
  <c r="D34" i="1"/>
  <c r="D35" i="1"/>
  <c r="D37" i="1"/>
  <c r="D38" i="1"/>
  <c r="D40" i="1"/>
  <c r="D41" i="1"/>
  <c r="D44" i="1"/>
  <c r="D45" i="1"/>
  <c r="D46" i="1"/>
  <c r="D17" i="1"/>
  <c r="D10" i="1"/>
  <c r="D11" i="1"/>
  <c r="D12" i="1"/>
  <c r="D13" i="1"/>
  <c r="D14" i="1"/>
  <c r="D15" i="1"/>
  <c r="D16" i="1"/>
  <c r="E45" i="2"/>
  <c r="D45" i="2" s="1"/>
  <c r="C45" i="2"/>
  <c r="E41" i="2"/>
  <c r="D41" i="2" s="1"/>
  <c r="C41" i="2"/>
  <c r="E33" i="2"/>
  <c r="D33" i="2" s="1"/>
  <c r="C33" i="2"/>
  <c r="E28" i="2"/>
  <c r="D28" i="2" s="1"/>
  <c r="C28" i="2"/>
  <c r="E22" i="2"/>
  <c r="D22" i="2" s="1"/>
  <c r="C22" i="2"/>
  <c r="E18" i="2"/>
  <c r="D18" i="2" s="1"/>
  <c r="C18" i="2"/>
  <c r="E9" i="2"/>
  <c r="E8" i="2" s="1"/>
  <c r="E44" i="2" s="1"/>
  <c r="E48" i="2" s="1"/>
  <c r="D48" i="2" s="1"/>
  <c r="C9" i="2"/>
  <c r="C8" i="2" s="1"/>
  <c r="C44" i="2" s="1"/>
  <c r="C48" i="2" s="1"/>
  <c r="E43" i="1"/>
  <c r="D43" i="1" s="1"/>
  <c r="C43" i="1"/>
  <c r="E39" i="1"/>
  <c r="D39" i="1" s="1"/>
  <c r="C39" i="1"/>
  <c r="E36" i="1"/>
  <c r="D36" i="1" s="1"/>
  <c r="C36" i="1"/>
  <c r="E33" i="1"/>
  <c r="D33" i="1" s="1"/>
  <c r="C33" i="1"/>
  <c r="E32" i="1"/>
  <c r="E24" i="1" s="1"/>
  <c r="D24" i="1" s="1"/>
  <c r="C32" i="1"/>
  <c r="C24" i="1" s="1"/>
  <c r="E18" i="1"/>
  <c r="D18" i="1" s="1"/>
  <c r="C18" i="1"/>
  <c r="E9" i="1"/>
  <c r="E8" i="1" s="1"/>
  <c r="D8" i="1" s="1"/>
  <c r="C9" i="1"/>
  <c r="C8" i="1" s="1"/>
  <c r="D32" i="1" l="1"/>
  <c r="D8" i="2"/>
  <c r="D9" i="1"/>
  <c r="D9" i="2"/>
  <c r="D44" i="2"/>
  <c r="C42" i="1"/>
  <c r="C47" i="1" s="1"/>
  <c r="E42" i="1"/>
  <c r="E47" i="1" l="1"/>
  <c r="D47" i="1" s="1"/>
  <c r="D42" i="1"/>
</calcChain>
</file>

<file path=xl/sharedStrings.xml><?xml version="1.0" encoding="utf-8"?>
<sst xmlns="http://schemas.openxmlformats.org/spreadsheetml/2006/main" count="162" uniqueCount="126">
  <si>
    <t>Lispeszentadorján Község Önkormányzatának bevételei</t>
  </si>
  <si>
    <t>Sor-szám</t>
  </si>
  <si>
    <t>Bevételek</t>
  </si>
  <si>
    <t>eredeti előirányzat</t>
  </si>
  <si>
    <t>módosított előirányzat</t>
  </si>
  <si>
    <t>I.</t>
  </si>
  <si>
    <t>Működési célú támogatások áht-n belülről (1+2)</t>
  </si>
  <si>
    <t>1</t>
  </si>
  <si>
    <t>Önkormányzat működési támogatása</t>
  </si>
  <si>
    <t xml:space="preserve">      Helyi önkormányzatok működésének általános támogatása</t>
  </si>
  <si>
    <t xml:space="preserve">      Települési önkormányzatok egyes köznev.feladatainak tám.</t>
  </si>
  <si>
    <t xml:space="preserve">      Települési önkorm. szoc. és gyerekj. feladatainak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</si>
  <si>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</si>
  <si>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</si>
  <si>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</si>
  <si>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>2</t>
  </si>
  <si>
    <t>Egyéb működési célú támogatás áht-n belülről</t>
  </si>
  <si>
    <t>II.</t>
  </si>
  <si>
    <t>Felhalmozási célú támogatások áht-n belülről</t>
  </si>
  <si>
    <t>III.</t>
  </si>
  <si>
    <t>Közhatalmi bevételek (3+..7)</t>
  </si>
  <si>
    <t>3</t>
  </si>
  <si>
    <t>Vagyoni típusú adók</t>
  </si>
  <si>
    <t>4</t>
  </si>
  <si>
    <t>Értékesítési és forgalmi adók</t>
  </si>
  <si>
    <t>5</t>
  </si>
  <si>
    <t>Gépjármű adó</t>
  </si>
  <si>
    <t>6</t>
  </si>
  <si>
    <t>Egyéb áruhasználati és szolgáltatási adók</t>
  </si>
  <si>
    <t>7</t>
  </si>
  <si>
    <t>Egyéb közhatalmi bevételek</t>
  </si>
  <si>
    <t>IV.</t>
  </si>
  <si>
    <t>Működési bevételek (8+..+15)</t>
  </si>
  <si>
    <t>8</t>
  </si>
  <si>
    <t>Szolgáltatások ellenértéke</t>
  </si>
  <si>
    <t>9</t>
  </si>
  <si>
    <t>Közvetített szolgáltatások ellenértéke</t>
  </si>
  <si>
    <t>10</t>
  </si>
  <si>
    <t>Tulajdonosi bevételek</t>
  </si>
  <si>
    <t>11</t>
  </si>
  <si>
    <t>Ellátási díjak</t>
  </si>
  <si>
    <t>12</t>
  </si>
  <si>
    <t>Kiszámlázott áfa</t>
  </si>
  <si>
    <t>13</t>
  </si>
  <si>
    <t>Áfa visszatérülése</t>
  </si>
  <si>
    <t>14</t>
  </si>
  <si>
    <t>Kamatbevételek</t>
  </si>
  <si>
    <t>15</t>
  </si>
  <si>
    <t>Egyéb működési bevételek (ebben a készletértékesítés, kártérítés)</t>
  </si>
  <si>
    <t>V.</t>
  </si>
  <si>
    <t>Felhalmozási bevételek (16+17)</t>
  </si>
  <si>
    <t>16</t>
  </si>
  <si>
    <t>Egyéb tárgyi eszköz értékesítése</t>
  </si>
  <si>
    <t>17</t>
  </si>
  <si>
    <t>Részesedések értékesítése</t>
  </si>
  <si>
    <t>VI.</t>
  </si>
  <si>
    <t>Működési célú átvett pénzeszközök (18+19)</t>
  </si>
  <si>
    <t>18</t>
  </si>
  <si>
    <t>Működési célú kölcsön visszatérülése</t>
  </si>
  <si>
    <t>19</t>
  </si>
  <si>
    <t>Egyéb működési célú átvett pénzeszközök</t>
  </si>
  <si>
    <t>VII.</t>
  </si>
  <si>
    <t>Felhalmozási célú átvett pénzeszközök (20+21)</t>
  </si>
  <si>
    <t>20</t>
  </si>
  <si>
    <t>Felhalmozási célú kölcsönök visszatérülése</t>
  </si>
  <si>
    <t>21</t>
  </si>
  <si>
    <t>Egyéb felhalmozási célú átvett pénzeszközök</t>
  </si>
  <si>
    <t>VIII.</t>
  </si>
  <si>
    <t>KÖLTSÉGVETÉSI BEVÉTELEK (I+II+III+IV+V+VI+VII)</t>
  </si>
  <si>
    <t>IX.</t>
  </si>
  <si>
    <t>Finanszírozási bevételek (22+23+24)</t>
  </si>
  <si>
    <t>22</t>
  </si>
  <si>
    <t>Előző év költségvetési maradványának igénybevétele</t>
  </si>
  <si>
    <t>23</t>
  </si>
  <si>
    <t>Hitelfelvétel</t>
  </si>
  <si>
    <t>24</t>
  </si>
  <si>
    <t>Államháztartáson belüli megelőlegezések</t>
  </si>
  <si>
    <t>X.</t>
  </si>
  <si>
    <t>BEVÉTELEK ÖSSZESEN (VIII+IX)</t>
  </si>
  <si>
    <t>Lispeszentadorján Község Önkormányzatának  kiadásai</t>
  </si>
  <si>
    <t>Kiadások</t>
  </si>
  <si>
    <t>Személyi juttatások (1+2)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</si>
  <si>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</si>
  <si>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</si>
  <si>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</si>
  <si>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</si>
  <si>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</si>
  <si>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</si>
  <si>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</si>
  <si>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</si>
  <si>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</si>
  <si>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Külső személyi juttatások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</si>
  <si>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</si>
  <si>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</si>
  <si>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</si>
  <si>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Dologi kiadások (3+..7)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</si>
  <si>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</si>
  <si>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</si>
  <si>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</si>
  <si>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</si>
  <si>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</si>
  <si>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Ellátottak pénzbeli juttatásai (8+..11)</t>
  </si>
  <si>
    <t>Betegséggel kapcsolatos ellátások,családi támogatások</t>
  </si>
  <si>
    <t>Foglalkoztatással, munkanélküliséggel kapcsolatos ellátások</t>
  </si>
  <si>
    <t>Lakhatással kapcsolatos ellátások</t>
  </si>
  <si>
    <t>Egyéb, nem intézményi ellátások</t>
  </si>
  <si>
    <t>Egyéb működési célú kiadások 12+..+15)</t>
  </si>
  <si>
    <t>Elvonások és befizetések</t>
  </si>
  <si>
    <t>Egyéb működési célú támogatások áht-n belülre</t>
  </si>
  <si>
    <t>Működési célú kölcsön nyújtása áht-n kívülre</t>
  </si>
  <si>
    <t>Egyéb működési célú támogatások áht-n kívülre</t>
  </si>
  <si>
    <t>Tartalék</t>
  </si>
  <si>
    <t>Beruházások</t>
  </si>
  <si>
    <t>Felújítások</t>
  </si>
  <si>
    <t>Egyéb felhalmozási célú kiadások (16+17)</t>
  </si>
  <si>
    <t>Egyéb felhalmozási célú támogatások áht-n kívülre</t>
  </si>
  <si>
    <t>Egyéb felhalmozási célú támogatások áht-n belülre</t>
  </si>
  <si>
    <t>KÖLTSÉGVETÉSI KIADÁSOK (I+II+III+IV+V+VI+VII+VIII)</t>
  </si>
  <si>
    <t>Finanszírozási kiadások</t>
  </si>
  <si>
    <t>Hiteltörlesztés áht-n kívülre</t>
  </si>
  <si>
    <t>XI.</t>
  </si>
  <si>
    <t>KIADÁSOK ÖSSZESEN (IX+X)</t>
  </si>
  <si>
    <t xml:space="preserve"> 2018. évi költségvetés módosítása</t>
  </si>
  <si>
    <t>különbség</t>
  </si>
  <si>
    <t>2.melléklet a 8/2019. (V.22.) önkormányzati rendelethez</t>
  </si>
  <si>
    <t>1.melléklet a a 8/2019. (V.22.)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</si>
</sst>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3" borderId="3" xfId="0" applyFont="1" applyFill="1" applyBorder="1"/>
    <xf numFmtId="0" fontId="5" fillId="3" borderId="4" xfId="0" applyFont="1" applyFill="1" applyBorder="1"/>
    <xf numFmtId="165" fontId="5" fillId="3" borderId="4" xfId="1" applyNumberFormat="1" applyFont="1" applyFill="1" applyBorder="1"/>
    <xf numFmtId="49" fontId="0" fillId="0" borderId="3" xfId="0" applyNumberFormat="1" applyBorder="1" applyAlignment="1">
      <alignment horizontal="right"/>
    </xf>
    <xf numFmtId="0" fontId="0" fillId="0" borderId="4" xfId="0" applyBorder="1"/>
    <xf numFmtId="165" fontId="0" fillId="0" borderId="4" xfId="1" applyNumberFormat="1" applyFont="1" applyBorder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49" fontId="5" fillId="3" borderId="3" xfId="0" applyNumberFormat="1" applyFont="1" applyFill="1" applyBorder="1"/>
    <xf numFmtId="0" fontId="1" fillId="0" borderId="4" xfId="0" applyFont="1" applyBorder="1"/>
    <xf numFmtId="0" fontId="4" fillId="0" borderId="0" xfId="0" applyFont="1"/>
    <xf numFmtId="49" fontId="5" fillId="3" borderId="4" xfId="0" applyNumberFormat="1" applyFont="1" applyFill="1" applyBorder="1" applyAlignment="1"/>
    <xf numFmtId="49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165" fontId="0" fillId="0" borderId="6" xfId="1" applyNumberFormat="1" applyFont="1" applyBorder="1"/>
    <xf numFmtId="49" fontId="5" fillId="3" borderId="7" xfId="0" applyNumberFormat="1" applyFont="1" applyFill="1" applyBorder="1"/>
    <xf numFmtId="49" fontId="5" fillId="3" borderId="8" xfId="0" applyNumberFormat="1" applyFont="1" applyFill="1" applyBorder="1" applyAlignment="1"/>
    <xf numFmtId="165" fontId="5" fillId="3" borderId="8" xfId="1" applyNumberFormat="1" applyFont="1" applyFill="1" applyBorder="1"/>
    <xf numFmtId="49" fontId="0" fillId="0" borderId="0" xfId="0" applyNumberFormat="1"/>
    <xf numFmtId="165" fontId="4" fillId="0" borderId="1" xfId="1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0" fontId="5" fillId="3" borderId="10" xfId="0" applyFont="1" applyFill="1" applyBorder="1"/>
    <xf numFmtId="165" fontId="5" fillId="3" borderId="3" xfId="1" applyNumberFormat="1" applyFont="1" applyFill="1" applyBorder="1"/>
    <xf numFmtId="0" fontId="0" fillId="0" borderId="10" xfId="0" applyBorder="1"/>
    <xf numFmtId="165" fontId="0" fillId="0" borderId="11" xfId="1" applyNumberFormat="1" applyFont="1" applyBorder="1"/>
    <xf numFmtId="165" fontId="0" fillId="0" borderId="3" xfId="1" applyNumberFormat="1" applyFont="1" applyBorder="1"/>
    <xf numFmtId="0" fontId="0" fillId="0" borderId="10" xfId="0" applyBorder="1" applyAlignment="1">
      <alignment wrapText="1"/>
    </xf>
    <xf numFmtId="0" fontId="1" fillId="0" borderId="10" xfId="0" applyFont="1" applyBorder="1"/>
    <xf numFmtId="49" fontId="1" fillId="0" borderId="3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0" fontId="1" fillId="0" borderId="10" xfId="0" applyFont="1" applyFill="1" applyBorder="1"/>
    <xf numFmtId="165" fontId="1" fillId="0" borderId="3" xfId="1" applyNumberFormat="1" applyFont="1" applyFill="1" applyBorder="1"/>
    <xf numFmtId="165" fontId="1" fillId="0" borderId="4" xfId="1" applyNumberFormat="1" applyFont="1" applyFill="1" applyBorder="1"/>
    <xf numFmtId="49" fontId="5" fillId="3" borderId="10" xfId="0" applyNumberFormat="1" applyFont="1" applyFill="1" applyBorder="1" applyAlignment="1"/>
    <xf numFmtId="165" fontId="5" fillId="3" borderId="11" xfId="1" applyNumberFormat="1" applyFont="1" applyFill="1" applyBorder="1"/>
    <xf numFmtId="49" fontId="5" fillId="3" borderId="12" xfId="0" applyNumberFormat="1" applyFont="1" applyFill="1" applyBorder="1" applyAlignment="1"/>
    <xf numFmtId="165" fontId="5" fillId="3" borderId="7" xfId="1" applyNumberFormat="1" applyFont="1" applyFill="1" applyBorder="1"/>
    <xf numFmtId="165" fontId="0" fillId="0" borderId="0" xfId="0" applyNumberFormat="1"/>
    <xf numFmtId="165" fontId="4" fillId="0" borderId="1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4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3">
    <pageSetUpPr fitToPage="1"/>
  </sheetPr>
  <dimension ref="A1:F50"/>
  <sheetViews>
    <sheetView topLeftCell="A46" zoomScaleNormal="100" workbookViewId="0">
      <selection activeCell="C4" sqref="C4:E4"/>
    </sheetView>
  </sheetViews>
  <sheetFormatPr defaultRowHeight="18" customHeight="1" x14ac:dyDescent="0.25"/>
  <cols>
    <col min="1" max="1" width="6.109375" customWidth="1"/>
    <col min="2" max="2" width="55.88671875" customWidth="1"/>
    <col min="3" max="3" width="17.77734375" bestFit="1" customWidth="1"/>
    <col min="4" max="4" width="17.77734375" customWidth="1"/>
    <col min="5" max="5" width="17.77734375" bestFit="1" customWidth="1"/>
  </cols>
  <sheetData>
    <row r="1" spans="1:5" ht="18" customHeight="1" x14ac:dyDescent="0.35">
      <c r="A1" s="41" t="s">
        <v>122</v>
      </c>
      <c r="B1" s="41"/>
      <c r="C1" s="41"/>
      <c r="D1" s="41"/>
      <c r="E1" s="41"/>
    </row>
    <row r="2" spans="1:5" ht="18" customHeight="1" x14ac:dyDescent="0.35">
      <c r="A2" s="41"/>
      <c r="B2" s="41"/>
      <c r="C2" s="41"/>
      <c r="D2" s="41"/>
      <c r="E2" s="41"/>
    </row>
    <row r="3" spans="1:5" ht="18" customHeight="1" x14ac:dyDescent="0.35">
      <c r="A3" s="41" t="s">
        <v>0</v>
      </c>
      <c r="B3" s="41"/>
      <c r="C3" s="41"/>
      <c r="D3" s="41"/>
      <c r="E3" s="41"/>
    </row>
    <row r="4" spans="1:5" ht="18" customHeight="1" x14ac:dyDescent="0.25">
      <c r="C4" s="42" t="s">
        <v>125</v>
      </c>
      <c r="D4" s="42"/>
      <c r="E4" s="42"/>
    </row>
    <row r="5" spans="1:5" ht="18" customHeight="1" thickBot="1" x14ac:dyDescent="0.3"/>
    <row r="6" spans="1:5" ht="25.5" customHeight="1" x14ac:dyDescent="0.25">
      <c r="A6" s="43" t="s">
        <v>1</v>
      </c>
      <c r="B6" s="45" t="s">
        <v>2</v>
      </c>
      <c r="C6" s="47"/>
      <c r="D6" s="47"/>
      <c r="E6" s="47"/>
    </row>
    <row r="7" spans="1:5" ht="38.25" customHeight="1" x14ac:dyDescent="0.25">
      <c r="A7" s="44"/>
      <c r="B7" s="46"/>
      <c r="C7" s="1" t="s">
        <v>3</v>
      </c>
      <c r="D7" s="1" t="s">
        <v>123</v>
      </c>
      <c r="E7" s="1" t="s">
        <v>4</v>
      </c>
    </row>
    <row r="8" spans="1:5" ht="14.1" customHeight="1" x14ac:dyDescent="0.25">
      <c r="A8" s="2" t="s">
        <v>5</v>
      </c>
      <c r="B8" s="3" t="s">
        <v>6</v>
      </c>
      <c r="C8" s="4">
        <f>SUM(C9,C16)</f>
        <v>39968241</v>
      </c>
      <c r="D8" s="4">
        <f>E8-C8</f>
        <v>1654189</v>
      </c>
      <c r="E8" s="4">
        <f>SUM(E9,E16)</f>
        <v>41622430</v>
      </c>
    </row>
    <row r="9" spans="1:5" ht="14.1" customHeight="1" x14ac:dyDescent="0.25">
      <c r="A9" s="5" t="s">
        <v>7</v>
      </c>
      <c r="B9" s="6" t="s">
        <v>8</v>
      </c>
      <c r="C9" s="7">
        <f>SUM(C10:C15)</f>
        <v>23722518</v>
      </c>
      <c r="D9" s="7">
        <f>E9-C9</f>
        <v>1030423</v>
      </c>
      <c r="E9" s="7">
        <f>SUM(E10:E15)</f>
        <v>24752941</v>
      </c>
    </row>
    <row r="10" spans="1:5" ht="14.1" customHeight="1" x14ac:dyDescent="0.25">
      <c r="A10" s="5"/>
      <c r="B10" s="6" t="s">
        <v>9</v>
      </c>
      <c r="C10" s="7">
        <v>15149718</v>
      </c>
      <c r="D10" s="7">
        <f t="shared" ref="D10:D47" si="0">E10-C10</f>
        <v>0</v>
      </c>
      <c r="E10" s="7">
        <v>15149718</v>
      </c>
    </row>
    <row r="11" spans="1:5" ht="14.1" customHeight="1" x14ac:dyDescent="0.25">
      <c r="A11" s="5"/>
      <c r="B11" s="8" t="s">
        <v>10</v>
      </c>
      <c r="C11" s="7"/>
      <c r="D11" s="7">
        <f t="shared" si="0"/>
        <v>0</v>
      </c>
      <c r="E11" s="7"/>
    </row>
    <row r="12" spans="1:5" ht="14.1" customHeight="1" x14ac:dyDescent="0.25">
      <c r="A12" s="5"/>
      <c r="B12" s="9" t="s">
        <v>11</v>
      </c>
      <c r="C12" s="7">
        <v>6772800</v>
      </c>
      <c r="D12" s="7">
        <f t="shared" si="0"/>
        <v>125173</v>
      </c>
      <c r="E12" s="7">
        <v>6897973</v>
      </c>
    </row>
    <row r="13" spans="1:5" ht="14.1" customHeight="1" x14ac:dyDescent="0.25">
      <c r="A13" s="5"/>
      <c r="B13" s="6" t="s">
        <v>12</v>
      </c>
      <c r="C13" s="7">
        <v>1800000</v>
      </c>
      <c r="D13" s="7">
        <f t="shared" si="0"/>
        <v>0</v>
      </c>
      <c r="E13" s="7">
        <v>1800000</v>
      </c>
    </row>
    <row r="14" spans="1:5" ht="14.1" customHeight="1" x14ac:dyDescent="0.25">
      <c r="A14" s="5"/>
      <c r="B14" s="6" t="s">
        <v>13</v>
      </c>
      <c r="C14" s="7"/>
      <c r="D14" s="7">
        <f t="shared" si="0"/>
        <v>0</v>
      </c>
      <c r="E14" s="7"/>
    </row>
    <row r="15" spans="1:5" ht="14.1" customHeight="1" x14ac:dyDescent="0.25">
      <c r="A15" s="5"/>
      <c r="B15" s="6" t="s">
        <v>14</v>
      </c>
      <c r="C15" s="7"/>
      <c r="D15" s="7">
        <f t="shared" si="0"/>
        <v>905250</v>
      </c>
      <c r="E15" s="7">
        <v>905250</v>
      </c>
    </row>
    <row r="16" spans="1:5" ht="14.1" customHeight="1" x14ac:dyDescent="0.25">
      <c r="A16" s="5" t="s">
        <v>15</v>
      </c>
      <c r="B16" s="6" t="s">
        <v>16</v>
      </c>
      <c r="C16" s="7">
        <v>16245723</v>
      </c>
      <c r="D16" s="7">
        <f t="shared" si="0"/>
        <v>623766</v>
      </c>
      <c r="E16" s="7">
        <v>16869489</v>
      </c>
    </row>
    <row r="17" spans="1:5" ht="14.1" customHeight="1" x14ac:dyDescent="0.25">
      <c r="A17" s="10" t="s">
        <v>17</v>
      </c>
      <c r="B17" s="3" t="s">
        <v>18</v>
      </c>
      <c r="C17" s="4"/>
      <c r="D17" s="4">
        <f t="shared" si="0"/>
        <v>7038245</v>
      </c>
      <c r="E17" s="4">
        <v>7038245</v>
      </c>
    </row>
    <row r="18" spans="1:5" ht="14.1" customHeight="1" x14ac:dyDescent="0.25">
      <c r="A18" s="10" t="s">
        <v>19</v>
      </c>
      <c r="B18" s="3" t="s">
        <v>20</v>
      </c>
      <c r="C18" s="4">
        <f>SUM(C19:C23)</f>
        <v>3980000</v>
      </c>
      <c r="D18" s="4">
        <f t="shared" si="0"/>
        <v>134059</v>
      </c>
      <c r="E18" s="4">
        <f>SUM(E19:E23)</f>
        <v>4114059</v>
      </c>
    </row>
    <row r="19" spans="1:5" ht="14.1" customHeight="1" x14ac:dyDescent="0.25">
      <c r="A19" s="5" t="s">
        <v>21</v>
      </c>
      <c r="B19" s="6" t="s">
        <v>22</v>
      </c>
      <c r="C19" s="7">
        <v>1050000</v>
      </c>
      <c r="D19" s="7">
        <f t="shared" si="0"/>
        <v>70164</v>
      </c>
      <c r="E19" s="7">
        <v>1120164</v>
      </c>
    </row>
    <row r="20" spans="1:5" ht="14.1" customHeight="1" x14ac:dyDescent="0.25">
      <c r="A20" s="5" t="s">
        <v>23</v>
      </c>
      <c r="B20" s="6" t="s">
        <v>24</v>
      </c>
      <c r="C20" s="7">
        <v>2500000</v>
      </c>
      <c r="D20" s="7">
        <f t="shared" si="0"/>
        <v>0</v>
      </c>
      <c r="E20" s="7">
        <v>2500000</v>
      </c>
    </row>
    <row r="21" spans="1:5" ht="14.1" customHeight="1" x14ac:dyDescent="0.25">
      <c r="A21" s="5" t="s">
        <v>25</v>
      </c>
      <c r="B21" s="6" t="s">
        <v>26</v>
      </c>
      <c r="C21" s="7">
        <v>400000</v>
      </c>
      <c r="D21" s="7">
        <f t="shared" si="0"/>
        <v>63895</v>
      </c>
      <c r="E21" s="7">
        <v>463895</v>
      </c>
    </row>
    <row r="22" spans="1:5" ht="14.1" customHeight="1" x14ac:dyDescent="0.25">
      <c r="A22" s="5" t="s">
        <v>27</v>
      </c>
      <c r="B22" s="6" t="s">
        <v>28</v>
      </c>
      <c r="C22" s="7"/>
      <c r="D22" s="7">
        <f t="shared" si="0"/>
        <v>0</v>
      </c>
      <c r="E22" s="7"/>
    </row>
    <row r="23" spans="1:5" ht="14.1" customHeight="1" x14ac:dyDescent="0.25">
      <c r="A23" s="5" t="s">
        <v>29</v>
      </c>
      <c r="B23" s="6" t="s">
        <v>30</v>
      </c>
      <c r="C23" s="7">
        <v>30000</v>
      </c>
      <c r="D23" s="7">
        <f t="shared" si="0"/>
        <v>0</v>
      </c>
      <c r="E23" s="7">
        <v>30000</v>
      </c>
    </row>
    <row r="24" spans="1:5" ht="14.1" customHeight="1" x14ac:dyDescent="0.25">
      <c r="A24" s="10" t="s">
        <v>31</v>
      </c>
      <c r="B24" s="3" t="s">
        <v>32</v>
      </c>
      <c r="C24" s="4">
        <f>SUM(C25:C32)</f>
        <v>5401000</v>
      </c>
      <c r="D24" s="4">
        <f t="shared" si="0"/>
        <v>-504994</v>
      </c>
      <c r="E24" s="4">
        <f>SUM(E25:E32)</f>
        <v>4896006</v>
      </c>
    </row>
    <row r="25" spans="1:5" ht="14.1" customHeight="1" x14ac:dyDescent="0.25">
      <c r="A25" s="5" t="s">
        <v>33</v>
      </c>
      <c r="B25" s="6" t="s">
        <v>34</v>
      </c>
      <c r="C25" s="7">
        <v>600000</v>
      </c>
      <c r="D25" s="7">
        <f t="shared" si="0"/>
        <v>-256697</v>
      </c>
      <c r="E25" s="7">
        <v>343303</v>
      </c>
    </row>
    <row r="26" spans="1:5" ht="14.1" customHeight="1" x14ac:dyDescent="0.25">
      <c r="A26" s="5" t="s">
        <v>35</v>
      </c>
      <c r="B26" s="6" t="s">
        <v>36</v>
      </c>
      <c r="C26" s="7"/>
      <c r="D26" s="7">
        <f t="shared" si="0"/>
        <v>0</v>
      </c>
      <c r="E26" s="7"/>
    </row>
    <row r="27" spans="1:5" ht="14.1" customHeight="1" x14ac:dyDescent="0.25">
      <c r="A27" s="5" t="s">
        <v>37</v>
      </c>
      <c r="B27" s="6" t="s">
        <v>38</v>
      </c>
      <c r="C27" s="7">
        <v>3200000</v>
      </c>
      <c r="D27" s="7">
        <f t="shared" si="0"/>
        <v>0</v>
      </c>
      <c r="E27" s="7">
        <v>3200000</v>
      </c>
    </row>
    <row r="28" spans="1:5" ht="14.1" customHeight="1" x14ac:dyDescent="0.25">
      <c r="A28" s="5" t="s">
        <v>39</v>
      </c>
      <c r="B28" s="6" t="s">
        <v>40</v>
      </c>
      <c r="C28" s="7"/>
      <c r="D28" s="7">
        <f t="shared" si="0"/>
        <v>0</v>
      </c>
      <c r="E28" s="7"/>
    </row>
    <row r="29" spans="1:5" ht="14.1" customHeight="1" x14ac:dyDescent="0.25">
      <c r="A29" s="5" t="s">
        <v>41</v>
      </c>
      <c r="B29" s="6" t="s">
        <v>42</v>
      </c>
      <c r="C29" s="7"/>
      <c r="D29" s="7">
        <f t="shared" si="0"/>
        <v>0</v>
      </c>
      <c r="E29" s="7"/>
    </row>
    <row r="30" spans="1:5" ht="14.1" customHeight="1" x14ac:dyDescent="0.25">
      <c r="A30" s="5" t="s">
        <v>43</v>
      </c>
      <c r="B30" s="6" t="s">
        <v>44</v>
      </c>
      <c r="C30" s="7"/>
      <c r="D30" s="7">
        <f t="shared" si="0"/>
        <v>0</v>
      </c>
      <c r="E30" s="7"/>
    </row>
    <row r="31" spans="1:5" ht="14.1" customHeight="1" x14ac:dyDescent="0.25">
      <c r="A31" s="5" t="s">
        <v>45</v>
      </c>
      <c r="B31" s="6" t="s">
        <v>46</v>
      </c>
      <c r="C31" s="7">
        <v>1000</v>
      </c>
      <c r="D31" s="7">
        <f t="shared" si="0"/>
        <v>0</v>
      </c>
      <c r="E31" s="7">
        <v>1000</v>
      </c>
    </row>
    <row r="32" spans="1:5" ht="14.1" customHeight="1" x14ac:dyDescent="0.25">
      <c r="A32" s="5" t="s">
        <v>47</v>
      </c>
      <c r="B32" s="6" t="s">
        <v>48</v>
      </c>
      <c r="C32" s="7">
        <f>100000+1500000</f>
        <v>1600000</v>
      </c>
      <c r="D32" s="7">
        <f t="shared" si="0"/>
        <v>-248297</v>
      </c>
      <c r="E32" s="7">
        <f>100000+1199940+51763</f>
        <v>1351703</v>
      </c>
    </row>
    <row r="33" spans="1:6" ht="14.1" customHeight="1" x14ac:dyDescent="0.25">
      <c r="A33" s="10" t="s">
        <v>49</v>
      </c>
      <c r="B33" s="3" t="s">
        <v>50</v>
      </c>
      <c r="C33" s="4">
        <f>SUM(C34:C35)</f>
        <v>0</v>
      </c>
      <c r="D33" s="4">
        <f t="shared" si="0"/>
        <v>0</v>
      </c>
      <c r="E33" s="4">
        <f>SUM(E34:E35)</f>
        <v>0</v>
      </c>
    </row>
    <row r="34" spans="1:6" ht="14.1" customHeight="1" x14ac:dyDescent="0.25">
      <c r="A34" s="5" t="s">
        <v>51</v>
      </c>
      <c r="B34" s="6" t="s">
        <v>52</v>
      </c>
      <c r="C34" s="7"/>
      <c r="D34" s="7">
        <f t="shared" si="0"/>
        <v>0</v>
      </c>
      <c r="E34" s="7"/>
    </row>
    <row r="35" spans="1:6" ht="14.1" customHeight="1" x14ac:dyDescent="0.25">
      <c r="A35" s="5" t="s">
        <v>53</v>
      </c>
      <c r="B35" s="11" t="s">
        <v>54</v>
      </c>
      <c r="C35" s="7"/>
      <c r="D35" s="7">
        <f t="shared" si="0"/>
        <v>0</v>
      </c>
      <c r="E35" s="7"/>
    </row>
    <row r="36" spans="1:6" ht="14.1" customHeight="1" x14ac:dyDescent="0.25">
      <c r="A36" s="10" t="s">
        <v>55</v>
      </c>
      <c r="B36" s="3" t="s">
        <v>56</v>
      </c>
      <c r="C36" s="4">
        <f>SUM(C37:C38)</f>
        <v>260000</v>
      </c>
      <c r="D36" s="4">
        <f t="shared" si="0"/>
        <v>0</v>
      </c>
      <c r="E36" s="4">
        <f>SUM(E37:E38)</f>
        <v>260000</v>
      </c>
      <c r="F36" s="12"/>
    </row>
    <row r="37" spans="1:6" ht="14.1" customHeight="1" x14ac:dyDescent="0.25">
      <c r="A37" s="5" t="s">
        <v>57</v>
      </c>
      <c r="B37" s="6" t="s">
        <v>58</v>
      </c>
      <c r="C37" s="7"/>
      <c r="D37" s="7">
        <f t="shared" si="0"/>
        <v>0</v>
      </c>
      <c r="E37" s="7"/>
    </row>
    <row r="38" spans="1:6" ht="14.1" customHeight="1" x14ac:dyDescent="0.25">
      <c r="A38" s="5" t="s">
        <v>59</v>
      </c>
      <c r="B38" s="6" t="s">
        <v>60</v>
      </c>
      <c r="C38" s="7">
        <v>260000</v>
      </c>
      <c r="D38" s="7">
        <f t="shared" si="0"/>
        <v>0</v>
      </c>
      <c r="E38" s="7">
        <v>260000</v>
      </c>
    </row>
    <row r="39" spans="1:6" ht="14.1" customHeight="1" x14ac:dyDescent="0.25">
      <c r="A39" s="10" t="s">
        <v>61</v>
      </c>
      <c r="B39" s="3" t="s">
        <v>62</v>
      </c>
      <c r="C39" s="4">
        <f>SUM(C40:C41)</f>
        <v>0</v>
      </c>
      <c r="D39" s="4">
        <f t="shared" si="0"/>
        <v>0</v>
      </c>
      <c r="E39" s="4">
        <f>SUM(E40:E41)</f>
        <v>0</v>
      </c>
    </row>
    <row r="40" spans="1:6" ht="14.1" customHeight="1" x14ac:dyDescent="0.25">
      <c r="A40" s="5" t="s">
        <v>63</v>
      </c>
      <c r="B40" s="6" t="s">
        <v>64</v>
      </c>
      <c r="C40" s="7"/>
      <c r="D40" s="7">
        <f t="shared" si="0"/>
        <v>0</v>
      </c>
      <c r="E40" s="7"/>
    </row>
    <row r="41" spans="1:6" ht="14.1" customHeight="1" x14ac:dyDescent="0.25">
      <c r="A41" s="5" t="s">
        <v>65</v>
      </c>
      <c r="B41" s="6" t="s">
        <v>66</v>
      </c>
      <c r="C41" s="7"/>
      <c r="D41" s="7">
        <f t="shared" si="0"/>
        <v>0</v>
      </c>
      <c r="E41" s="7"/>
    </row>
    <row r="42" spans="1:6" ht="14.1" customHeight="1" x14ac:dyDescent="0.25">
      <c r="A42" s="10" t="s">
        <v>67</v>
      </c>
      <c r="B42" s="13" t="s">
        <v>68</v>
      </c>
      <c r="C42" s="4">
        <f>SUM(C8,C17,C18,C24,C33,C36,C39)</f>
        <v>49609241</v>
      </c>
      <c r="D42" s="4">
        <f t="shared" si="0"/>
        <v>8321499</v>
      </c>
      <c r="E42" s="4">
        <f>SUM(E8,E17,E18,E24,E33,E36,E39)</f>
        <v>57930740</v>
      </c>
    </row>
    <row r="43" spans="1:6" ht="14.1" customHeight="1" x14ac:dyDescent="0.25">
      <c r="A43" s="10" t="s">
        <v>69</v>
      </c>
      <c r="B43" s="3" t="s">
        <v>70</v>
      </c>
      <c r="C43" s="4">
        <f>SUM(C44:C46)</f>
        <v>12338759</v>
      </c>
      <c r="D43" s="4">
        <f t="shared" si="0"/>
        <v>-245880</v>
      </c>
      <c r="E43" s="4">
        <f>SUM(E44:E46)</f>
        <v>12092879</v>
      </c>
    </row>
    <row r="44" spans="1:6" ht="14.1" customHeight="1" x14ac:dyDescent="0.25">
      <c r="A44" s="5" t="s">
        <v>71</v>
      </c>
      <c r="B44" s="6" t="s">
        <v>72</v>
      </c>
      <c r="C44" s="7">
        <v>12338759</v>
      </c>
      <c r="D44" s="7">
        <f t="shared" si="0"/>
        <v>-245880</v>
      </c>
      <c r="E44" s="7">
        <v>12092879</v>
      </c>
    </row>
    <row r="45" spans="1:6" ht="14.1" customHeight="1" x14ac:dyDescent="0.25">
      <c r="A45" s="5" t="s">
        <v>73</v>
      </c>
      <c r="B45" s="11" t="s">
        <v>74</v>
      </c>
      <c r="C45" s="7"/>
      <c r="D45" s="7">
        <f t="shared" si="0"/>
        <v>0</v>
      </c>
      <c r="E45" s="7"/>
    </row>
    <row r="46" spans="1:6" ht="14.1" customHeight="1" x14ac:dyDescent="0.25">
      <c r="A46" s="14" t="s">
        <v>75</v>
      </c>
      <c r="B46" s="15" t="s">
        <v>76</v>
      </c>
      <c r="C46" s="16"/>
      <c r="D46" s="7">
        <f t="shared" si="0"/>
        <v>0</v>
      </c>
      <c r="E46" s="16"/>
    </row>
    <row r="47" spans="1:6" ht="14.1" customHeight="1" thickBot="1" x14ac:dyDescent="0.3">
      <c r="A47" s="17" t="s">
        <v>77</v>
      </c>
      <c r="B47" s="18" t="s">
        <v>78</v>
      </c>
      <c r="C47" s="19">
        <f>SUM(C42,C43)</f>
        <v>61948000</v>
      </c>
      <c r="D47" s="19">
        <f t="shared" si="0"/>
        <v>8075619</v>
      </c>
      <c r="E47" s="19">
        <f>SUM(E42,E43)</f>
        <v>70023619</v>
      </c>
    </row>
    <row r="48" spans="1:6" ht="18" customHeight="1" x14ac:dyDescent="0.25">
      <c r="A48" s="20"/>
    </row>
    <row r="49" spans="1:1" ht="18" customHeight="1" x14ac:dyDescent="0.25">
      <c r="A49" s="20"/>
    </row>
    <row r="50" spans="1:1" ht="18" customHeight="1" x14ac:dyDescent="0.25">
      <c r="A50" s="20"/>
    </row>
  </sheetData>
  <mergeCells count="7">
    <mergeCell ref="A1:E1"/>
    <mergeCell ref="A2:E2"/>
    <mergeCell ref="A3:E3"/>
    <mergeCell ref="C4:E4"/>
    <mergeCell ref="A6:A7"/>
    <mergeCell ref="B6:B7"/>
    <mergeCell ref="C6:E6"/>
  </mergeCells>
  <pageMargins left="0.15" right="0.15" top="1" bottom="1" header="0.5" footer="0.5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F51"/>
  <sheetViews>
    <sheetView tabSelected="1" topLeftCell="A10" zoomScaleNormal="100" workbookViewId="0">
      <selection activeCell="C4" sqref="C4:E4"/>
    </sheetView>
  </sheetViews>
  <sheetFormatPr defaultRowHeight="18" customHeight="1" x14ac:dyDescent="0.25"/>
  <cols>
    <col min="1" max="1" width="6.109375" customWidth="1"/>
    <col min="2" max="2" width="54.109375" customWidth="1"/>
    <col min="3" max="3" width="17.77734375" bestFit="1" customWidth="1"/>
    <col min="4" max="4" width="17.77734375" customWidth="1"/>
    <col min="5" max="5" width="18.88671875" customWidth="1"/>
  </cols>
  <sheetData>
    <row r="1" spans="1:5" ht="18" customHeight="1" x14ac:dyDescent="0.35">
      <c r="A1" s="41" t="s">
        <v>122</v>
      </c>
      <c r="B1" s="41"/>
      <c r="C1" s="41"/>
      <c r="D1" s="41"/>
      <c r="E1" s="41"/>
    </row>
    <row r="2" spans="1:5" ht="18" customHeight="1" x14ac:dyDescent="0.35">
      <c r="A2" s="41"/>
      <c r="B2" s="41"/>
      <c r="C2" s="41"/>
      <c r="D2" s="41"/>
      <c r="E2" s="41"/>
    </row>
    <row r="3" spans="1:5" ht="18" customHeight="1" x14ac:dyDescent="0.35">
      <c r="A3" s="41" t="s">
        <v>79</v>
      </c>
      <c r="B3" s="41"/>
      <c r="C3" s="41"/>
      <c r="D3" s="41"/>
      <c r="E3" s="41"/>
    </row>
    <row r="4" spans="1:5" ht="18" customHeight="1" x14ac:dyDescent="0.25">
      <c r="C4" s="42" t="s">
        <v>124</v>
      </c>
      <c r="D4" s="42"/>
      <c r="E4" s="42"/>
    </row>
    <row r="5" spans="1:5" ht="18" customHeight="1" thickBot="1" x14ac:dyDescent="0.3"/>
    <row r="6" spans="1:5" ht="22.5" customHeight="1" thickBot="1" x14ac:dyDescent="0.3">
      <c r="A6" s="43" t="s">
        <v>1</v>
      </c>
      <c r="B6" s="48" t="s">
        <v>80</v>
      </c>
      <c r="C6" s="50"/>
      <c r="D6" s="51"/>
      <c r="E6" s="52"/>
    </row>
    <row r="7" spans="1:5" ht="39.75" customHeight="1" x14ac:dyDescent="0.25">
      <c r="A7" s="44"/>
      <c r="B7" s="49"/>
      <c r="C7" s="21" t="s">
        <v>3</v>
      </c>
      <c r="D7" s="40" t="s">
        <v>123</v>
      </c>
      <c r="E7" s="22" t="s">
        <v>4</v>
      </c>
    </row>
    <row r="8" spans="1:5" ht="16.8" customHeight="1" x14ac:dyDescent="0.25">
      <c r="A8" s="2" t="s">
        <v>5</v>
      </c>
      <c r="B8" s="23" t="s">
        <v>81</v>
      </c>
      <c r="C8" s="24">
        <f>SUM(C9,C18)</f>
        <v>19340000</v>
      </c>
      <c r="D8" s="4">
        <f>E8-C8</f>
        <v>2900000</v>
      </c>
      <c r="E8" s="4">
        <f>SUM(E9,E18)</f>
        <v>22240000</v>
      </c>
    </row>
    <row r="9" spans="1:5" ht="14.1" customHeight="1" x14ac:dyDescent="0.25">
      <c r="A9" s="5" t="s">
        <v>7</v>
      </c>
      <c r="B9" s="25" t="s">
        <v>82</v>
      </c>
      <c r="C9" s="26">
        <f>C10+C11+C12+C13+C14+C15+C16+C17</f>
        <v>15240000</v>
      </c>
      <c r="D9" s="7">
        <f>E9-C9</f>
        <v>2400000</v>
      </c>
      <c r="E9" s="7">
        <f>E10+E11+E12+E13+E14+E15+E16+E17</f>
        <v>17640000</v>
      </c>
    </row>
    <row r="10" spans="1:5" ht="14.1" customHeight="1" x14ac:dyDescent="0.25">
      <c r="A10" s="5"/>
      <c r="B10" s="25" t="s">
        <v>83</v>
      </c>
      <c r="C10" s="26">
        <v>14640000</v>
      </c>
      <c r="D10" s="7">
        <f t="shared" ref="D10:D48" si="0">E10-C10</f>
        <v>1500000</v>
      </c>
      <c r="E10" s="7">
        <v>16140000</v>
      </c>
    </row>
    <row r="11" spans="1:5" ht="14.1" customHeight="1" x14ac:dyDescent="0.25">
      <c r="A11" s="5"/>
      <c r="B11" s="28" t="s">
        <v>84</v>
      </c>
      <c r="C11" s="26">
        <v>300000</v>
      </c>
      <c r="D11" s="7">
        <f t="shared" si="0"/>
        <v>0</v>
      </c>
      <c r="E11" s="7">
        <v>300000</v>
      </c>
    </row>
    <row r="12" spans="1:5" ht="14.1" customHeight="1" x14ac:dyDescent="0.25">
      <c r="A12" s="5"/>
      <c r="B12" s="28" t="s">
        <v>85</v>
      </c>
      <c r="C12" s="26"/>
      <c r="D12" s="7">
        <f t="shared" si="0"/>
        <v>0</v>
      </c>
      <c r="E12" s="7"/>
    </row>
    <row r="13" spans="1:5" ht="14.1" customHeight="1" x14ac:dyDescent="0.25">
      <c r="A13" s="5"/>
      <c r="B13" s="25" t="s">
        <v>86</v>
      </c>
      <c r="C13" s="26">
        <v>100000</v>
      </c>
      <c r="D13" s="7">
        <f t="shared" si="0"/>
        <v>100000</v>
      </c>
      <c r="E13" s="7">
        <v>200000</v>
      </c>
    </row>
    <row r="14" spans="1:5" ht="14.1" customHeight="1" x14ac:dyDescent="0.25">
      <c r="A14" s="5"/>
      <c r="B14" s="25" t="s">
        <v>87</v>
      </c>
      <c r="C14" s="26"/>
      <c r="D14" s="7">
        <f t="shared" si="0"/>
        <v>0</v>
      </c>
      <c r="E14" s="7"/>
    </row>
    <row r="15" spans="1:5" ht="14.1" customHeight="1" x14ac:dyDescent="0.25">
      <c r="A15" s="5"/>
      <c r="B15" s="25" t="s">
        <v>88</v>
      </c>
      <c r="C15" s="26"/>
      <c r="D15" s="7">
        <f t="shared" si="0"/>
        <v>0</v>
      </c>
      <c r="E15" s="7"/>
    </row>
    <row r="16" spans="1:5" ht="14.1" customHeight="1" x14ac:dyDescent="0.25">
      <c r="A16" s="5"/>
      <c r="B16" s="25" t="s">
        <v>89</v>
      </c>
      <c r="C16" s="26"/>
      <c r="D16" s="7">
        <f t="shared" si="0"/>
        <v>39930</v>
      </c>
      <c r="E16" s="7">
        <v>39930</v>
      </c>
    </row>
    <row r="17" spans="1:5" ht="14.1" customHeight="1" x14ac:dyDescent="0.25">
      <c r="A17" s="5"/>
      <c r="B17" s="25" t="s">
        <v>90</v>
      </c>
      <c r="C17" s="26">
        <v>200000</v>
      </c>
      <c r="D17" s="7">
        <f t="shared" si="0"/>
        <v>760070</v>
      </c>
      <c r="E17" s="7">
        <v>960070</v>
      </c>
    </row>
    <row r="18" spans="1:5" ht="14.1" customHeight="1" x14ac:dyDescent="0.25">
      <c r="A18" s="5" t="s">
        <v>15</v>
      </c>
      <c r="B18" s="25" t="s">
        <v>91</v>
      </c>
      <c r="C18" s="26">
        <f>C19+C20</f>
        <v>4100000</v>
      </c>
      <c r="D18" s="7">
        <f t="shared" si="0"/>
        <v>500000</v>
      </c>
      <c r="E18" s="7">
        <f t="shared" ref="E18" si="1">E19+E20</f>
        <v>4600000</v>
      </c>
    </row>
    <row r="19" spans="1:5" ht="14.1" customHeight="1" x14ac:dyDescent="0.25">
      <c r="A19" s="5"/>
      <c r="B19" s="25" t="s">
        <v>92</v>
      </c>
      <c r="C19" s="27">
        <v>4100000</v>
      </c>
      <c r="D19" s="7">
        <f t="shared" si="0"/>
        <v>500000</v>
      </c>
      <c r="E19" s="7">
        <v>4600000</v>
      </c>
    </row>
    <row r="20" spans="1:5" ht="14.1" customHeight="1" x14ac:dyDescent="0.25">
      <c r="A20" s="5"/>
      <c r="B20" s="25" t="s">
        <v>93</v>
      </c>
      <c r="C20" s="27"/>
      <c r="D20" s="7">
        <f t="shared" si="0"/>
        <v>0</v>
      </c>
      <c r="E20" s="7"/>
    </row>
    <row r="21" spans="1:5" ht="14.1" customHeight="1" x14ac:dyDescent="0.25">
      <c r="A21" s="10" t="s">
        <v>17</v>
      </c>
      <c r="B21" s="23" t="s">
        <v>94</v>
      </c>
      <c r="C21" s="24">
        <v>3100000</v>
      </c>
      <c r="D21" s="4">
        <f t="shared" si="0"/>
        <v>1800000</v>
      </c>
      <c r="E21" s="4">
        <v>4900000</v>
      </c>
    </row>
    <row r="22" spans="1:5" ht="14.1" customHeight="1" x14ac:dyDescent="0.25">
      <c r="A22" s="10" t="s">
        <v>19</v>
      </c>
      <c r="B22" s="23" t="s">
        <v>95</v>
      </c>
      <c r="C22" s="24">
        <f>SUM(C23:C27)</f>
        <v>16030000</v>
      </c>
      <c r="D22" s="4">
        <f t="shared" si="0"/>
        <v>4829550</v>
      </c>
      <c r="E22" s="4">
        <f>SUM(E23:E27)</f>
        <v>20859550</v>
      </c>
    </row>
    <row r="23" spans="1:5" ht="14.1" customHeight="1" x14ac:dyDescent="0.25">
      <c r="A23" s="5" t="s">
        <v>21</v>
      </c>
      <c r="B23" s="25" t="s">
        <v>96</v>
      </c>
      <c r="C23" s="27">
        <v>4700000</v>
      </c>
      <c r="D23" s="7">
        <f t="shared" si="0"/>
        <v>374694</v>
      </c>
      <c r="E23" s="7">
        <v>5074694</v>
      </c>
    </row>
    <row r="24" spans="1:5" ht="14.1" customHeight="1" x14ac:dyDescent="0.25">
      <c r="A24" s="5" t="s">
        <v>23</v>
      </c>
      <c r="B24" s="25" t="s">
        <v>97</v>
      </c>
      <c r="C24" s="27">
        <v>580000</v>
      </c>
      <c r="D24" s="7">
        <f t="shared" si="0"/>
        <v>50000</v>
      </c>
      <c r="E24" s="7">
        <v>630000</v>
      </c>
    </row>
    <row r="25" spans="1:5" ht="14.1" customHeight="1" x14ac:dyDescent="0.25">
      <c r="A25" s="5" t="s">
        <v>25</v>
      </c>
      <c r="B25" s="25" t="s">
        <v>98</v>
      </c>
      <c r="C25" s="27">
        <v>7750000</v>
      </c>
      <c r="D25" s="7">
        <f t="shared" si="0"/>
        <v>3904856</v>
      </c>
      <c r="E25" s="7">
        <v>11654856</v>
      </c>
    </row>
    <row r="26" spans="1:5" ht="14.1" customHeight="1" x14ac:dyDescent="0.25">
      <c r="A26" s="5" t="s">
        <v>27</v>
      </c>
      <c r="B26" s="25" t="s">
        <v>99</v>
      </c>
      <c r="C26" s="27"/>
      <c r="D26" s="7">
        <f t="shared" si="0"/>
        <v>0</v>
      </c>
      <c r="E26" s="7"/>
    </row>
    <row r="27" spans="1:5" ht="14.1" customHeight="1" x14ac:dyDescent="0.25">
      <c r="A27" s="5" t="s">
        <v>29</v>
      </c>
      <c r="B27" s="25" t="s">
        <v>100</v>
      </c>
      <c r="C27" s="27">
        <v>3000000</v>
      </c>
      <c r="D27" s="7">
        <f t="shared" si="0"/>
        <v>500000</v>
      </c>
      <c r="E27" s="7">
        <v>3500000</v>
      </c>
    </row>
    <row r="28" spans="1:5" ht="14.1" customHeight="1" x14ac:dyDescent="0.25">
      <c r="A28" s="10" t="s">
        <v>31</v>
      </c>
      <c r="B28" s="23" t="s">
        <v>101</v>
      </c>
      <c r="C28" s="24">
        <f>SUM(C29:C32)</f>
        <v>2200000</v>
      </c>
      <c r="D28" s="4">
        <f t="shared" si="0"/>
        <v>790000</v>
      </c>
      <c r="E28" s="4">
        <f>SUM(E29:E32)</f>
        <v>2990000</v>
      </c>
    </row>
    <row r="29" spans="1:5" ht="14.1" customHeight="1" x14ac:dyDescent="0.25">
      <c r="A29" s="5" t="s">
        <v>33</v>
      </c>
      <c r="B29" s="29" t="s">
        <v>102</v>
      </c>
      <c r="C29" s="27">
        <v>400000</v>
      </c>
      <c r="D29" s="7">
        <f t="shared" si="0"/>
        <v>150000</v>
      </c>
      <c r="E29" s="7">
        <v>550000</v>
      </c>
    </row>
    <row r="30" spans="1:5" ht="14.1" customHeight="1" x14ac:dyDescent="0.25">
      <c r="A30" s="5" t="s">
        <v>35</v>
      </c>
      <c r="B30" s="25" t="s">
        <v>103</v>
      </c>
      <c r="C30" s="27"/>
      <c r="D30" s="7">
        <f t="shared" si="0"/>
        <v>0</v>
      </c>
      <c r="E30" s="7"/>
    </row>
    <row r="31" spans="1:5" ht="14.1" customHeight="1" x14ac:dyDescent="0.25">
      <c r="A31" s="5" t="s">
        <v>37</v>
      </c>
      <c r="B31" s="25" t="s">
        <v>104</v>
      </c>
      <c r="C31" s="27"/>
      <c r="D31" s="7">
        <f t="shared" si="0"/>
        <v>0</v>
      </c>
      <c r="E31" s="7"/>
    </row>
    <row r="32" spans="1:5" ht="14.1" customHeight="1" x14ac:dyDescent="0.25">
      <c r="A32" s="5" t="s">
        <v>39</v>
      </c>
      <c r="B32" s="25" t="s">
        <v>105</v>
      </c>
      <c r="C32" s="27">
        <v>1800000</v>
      </c>
      <c r="D32" s="7">
        <f t="shared" si="0"/>
        <v>640000</v>
      </c>
      <c r="E32" s="7">
        <v>2440000</v>
      </c>
    </row>
    <row r="33" spans="1:6" ht="14.1" customHeight="1" x14ac:dyDescent="0.25">
      <c r="A33" s="10" t="s">
        <v>49</v>
      </c>
      <c r="B33" s="23" t="s">
        <v>106</v>
      </c>
      <c r="C33" s="24">
        <f>SUM(C34:C38)</f>
        <v>4330210</v>
      </c>
      <c r="D33" s="4">
        <f t="shared" si="0"/>
        <v>-77901</v>
      </c>
      <c r="E33" s="4">
        <f>SUM(E34:E38)</f>
        <v>4252309</v>
      </c>
    </row>
    <row r="34" spans="1:6" ht="14.1" customHeight="1" x14ac:dyDescent="0.25">
      <c r="A34" s="5" t="s">
        <v>41</v>
      </c>
      <c r="B34" s="25" t="s">
        <v>107</v>
      </c>
      <c r="C34" s="27">
        <v>34770</v>
      </c>
      <c r="D34" s="7">
        <f t="shared" si="0"/>
        <v>72099</v>
      </c>
      <c r="E34" s="7">
        <v>106869</v>
      </c>
    </row>
    <row r="35" spans="1:6" ht="14.1" customHeight="1" x14ac:dyDescent="0.25">
      <c r="A35" s="5" t="s">
        <v>43</v>
      </c>
      <c r="B35" s="25" t="s">
        <v>108</v>
      </c>
      <c r="C35" s="27"/>
      <c r="D35" s="7">
        <f t="shared" si="0"/>
        <v>0</v>
      </c>
      <c r="E35" s="7"/>
    </row>
    <row r="36" spans="1:6" ht="14.1" customHeight="1" x14ac:dyDescent="0.25">
      <c r="A36" s="5" t="s">
        <v>45</v>
      </c>
      <c r="B36" s="25" t="s">
        <v>109</v>
      </c>
      <c r="C36" s="27"/>
      <c r="D36" s="7">
        <f t="shared" si="0"/>
        <v>150000</v>
      </c>
      <c r="E36" s="7">
        <v>150000</v>
      </c>
    </row>
    <row r="37" spans="1:6" ht="14.1" customHeight="1" x14ac:dyDescent="0.25">
      <c r="A37" s="30" t="s">
        <v>47</v>
      </c>
      <c r="B37" s="25" t="s">
        <v>110</v>
      </c>
      <c r="C37" s="27">
        <v>4295440</v>
      </c>
      <c r="D37" s="7">
        <f t="shared" si="0"/>
        <v>-300000</v>
      </c>
      <c r="E37" s="7">
        <v>3995440</v>
      </c>
    </row>
    <row r="38" spans="1:6" ht="14.1" customHeight="1" x14ac:dyDescent="0.25">
      <c r="A38" s="30" t="s">
        <v>51</v>
      </c>
      <c r="B38" s="29" t="s">
        <v>111</v>
      </c>
      <c r="C38" s="27"/>
      <c r="D38" s="7">
        <f t="shared" si="0"/>
        <v>0</v>
      </c>
      <c r="E38" s="7"/>
    </row>
    <row r="39" spans="1:6" ht="14.1" customHeight="1" x14ac:dyDescent="0.25">
      <c r="A39" s="10" t="s">
        <v>55</v>
      </c>
      <c r="B39" s="23" t="s">
        <v>112</v>
      </c>
      <c r="C39" s="24">
        <v>500000</v>
      </c>
      <c r="D39" s="4">
        <f t="shared" si="0"/>
        <v>5100000</v>
      </c>
      <c r="E39" s="4">
        <v>5600000</v>
      </c>
      <c r="F39" s="12"/>
    </row>
    <row r="40" spans="1:6" ht="14.1" customHeight="1" x14ac:dyDescent="0.25">
      <c r="A40" s="10" t="s">
        <v>61</v>
      </c>
      <c r="B40" s="23" t="s">
        <v>113</v>
      </c>
      <c r="C40" s="24">
        <v>15495000</v>
      </c>
      <c r="D40" s="4">
        <f t="shared" si="0"/>
        <v>-7266030</v>
      </c>
      <c r="E40" s="4">
        <v>8228970</v>
      </c>
    </row>
    <row r="41" spans="1:6" ht="14.1" customHeight="1" x14ac:dyDescent="0.25">
      <c r="A41" s="10" t="s">
        <v>67</v>
      </c>
      <c r="B41" s="23" t="s">
        <v>114</v>
      </c>
      <c r="C41" s="24">
        <f>SUM(C42:C43)</f>
        <v>0</v>
      </c>
      <c r="D41" s="4">
        <f t="shared" si="0"/>
        <v>0</v>
      </c>
      <c r="E41" s="4">
        <f>SUM(E42:E43)</f>
        <v>0</v>
      </c>
    </row>
    <row r="42" spans="1:6" ht="14.1" customHeight="1" x14ac:dyDescent="0.25">
      <c r="A42" s="31" t="s">
        <v>53</v>
      </c>
      <c r="B42" s="32" t="s">
        <v>115</v>
      </c>
      <c r="C42" s="33"/>
      <c r="D42" s="7">
        <f t="shared" si="0"/>
        <v>0</v>
      </c>
      <c r="E42" s="34"/>
    </row>
    <row r="43" spans="1:6" ht="14.1" customHeight="1" x14ac:dyDescent="0.25">
      <c r="A43" s="31" t="s">
        <v>57</v>
      </c>
      <c r="B43" s="32" t="s">
        <v>116</v>
      </c>
      <c r="C43" s="33"/>
      <c r="D43" s="7">
        <f t="shared" si="0"/>
        <v>0</v>
      </c>
      <c r="E43" s="34"/>
    </row>
    <row r="44" spans="1:6" ht="14.1" customHeight="1" x14ac:dyDescent="0.25">
      <c r="A44" s="10" t="s">
        <v>69</v>
      </c>
      <c r="B44" s="35" t="s">
        <v>117</v>
      </c>
      <c r="C44" s="36">
        <f>SUM(C8,C21,C22,C28,C33,C39,C40,C41)</f>
        <v>60995210</v>
      </c>
      <c r="D44" s="4">
        <f t="shared" si="0"/>
        <v>8075619</v>
      </c>
      <c r="E44" s="4">
        <f>SUM(E8,E21,E22,E28,E33,E39,E40,E41)</f>
        <v>69070829</v>
      </c>
    </row>
    <row r="45" spans="1:6" ht="14.1" customHeight="1" x14ac:dyDescent="0.25">
      <c r="A45" s="10" t="s">
        <v>77</v>
      </c>
      <c r="B45" s="23" t="s">
        <v>118</v>
      </c>
      <c r="C45" s="24">
        <f>SUM(C46:C47)</f>
        <v>952790</v>
      </c>
      <c r="D45" s="4">
        <f t="shared" si="0"/>
        <v>0</v>
      </c>
      <c r="E45" s="4">
        <f>SUM(E46:E47)</f>
        <v>952790</v>
      </c>
    </row>
    <row r="46" spans="1:6" ht="14.1" customHeight="1" x14ac:dyDescent="0.25">
      <c r="A46" s="30" t="s">
        <v>59</v>
      </c>
      <c r="B46" s="25" t="s">
        <v>119</v>
      </c>
      <c r="C46" s="27"/>
      <c r="D46" s="7">
        <f t="shared" si="0"/>
        <v>0</v>
      </c>
      <c r="E46" s="7"/>
    </row>
    <row r="47" spans="1:6" ht="14.1" customHeight="1" x14ac:dyDescent="0.25">
      <c r="A47" s="30" t="s">
        <v>63</v>
      </c>
      <c r="B47" s="25" t="s">
        <v>76</v>
      </c>
      <c r="C47" s="27">
        <v>952790</v>
      </c>
      <c r="D47" s="7">
        <f t="shared" si="0"/>
        <v>0</v>
      </c>
      <c r="E47" s="7">
        <v>952790</v>
      </c>
    </row>
    <row r="48" spans="1:6" ht="14.1" customHeight="1" thickBot="1" x14ac:dyDescent="0.3">
      <c r="A48" s="17" t="s">
        <v>120</v>
      </c>
      <c r="B48" s="37" t="s">
        <v>121</v>
      </c>
      <c r="C48" s="38">
        <f>SUM(C44:C45)</f>
        <v>61948000</v>
      </c>
      <c r="D48" s="19">
        <f t="shared" si="0"/>
        <v>8075619</v>
      </c>
      <c r="E48" s="19">
        <f>SUM(E44:E45)</f>
        <v>70023619</v>
      </c>
    </row>
    <row r="49" spans="1:5" ht="18" customHeight="1" x14ac:dyDescent="0.25">
      <c r="A49" s="20"/>
    </row>
    <row r="50" spans="1:5" ht="18" customHeight="1" x14ac:dyDescent="0.25">
      <c r="E50" s="39"/>
    </row>
    <row r="51" spans="1:5" ht="18" customHeight="1" x14ac:dyDescent="0.25">
      <c r="C51" s="39"/>
      <c r="D51" s="39"/>
      <c r="E51" s="39"/>
    </row>
  </sheetData>
  <mergeCells count="7">
    <mergeCell ref="A1:E1"/>
    <mergeCell ref="A2:E2"/>
    <mergeCell ref="A3:E3"/>
    <mergeCell ref="C4:E4"/>
    <mergeCell ref="A6:A7"/>
    <mergeCell ref="B6:B7"/>
    <mergeCell ref="C6:E6"/>
  </mergeCells>
  <pageMargins left="0.19" right="0.15" top="1" bottom="0.19" header="0.5" footer="0.5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önk.bevételek</vt:lpstr>
      <vt:lpstr>önk.kiadások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2019-05-21T06:57:06Z</cp:lastPrinted>
  <dcterms:created xsi:type="dcterms:W3CDTF">2019-05-01T17:58:09Z</dcterms:created>
  <dcterms:modified xsi:type="dcterms:W3CDTF">2019-05-21T06:57:57Z</dcterms:modified>
</cp:coreProperties>
</file>