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0" windowWidth="15315" windowHeight="12585" tabRatio="839" activeTab="6"/>
  </bookViews>
  <sheets>
    <sheet name="összevont mérleg" sheetId="1" r:id="rId1"/>
    <sheet name="önk.bevételek" sheetId="2" r:id="rId2"/>
    <sheet name="önk.kiadások" sheetId="3" r:id="rId3"/>
    <sheet name="vagyonkimutatás" sheetId="4" r:id="rId4"/>
    <sheet name="részl." sheetId="5" r:id="rId5"/>
    <sheet name="mérleg" sheetId="6" r:id="rId6"/>
    <sheet name="maradvány" sheetId="7" r:id="rId7"/>
  </sheets>
  <definedNames/>
  <calcPr fullCalcOnLoad="1"/>
</workbook>
</file>

<file path=xl/sharedStrings.xml><?xml version="1.0" encoding="utf-8"?>
<sst xmlns="http://schemas.openxmlformats.org/spreadsheetml/2006/main" count="403" uniqueCount="314">
  <si>
    <t>Egyéb működési bevételek</t>
  </si>
  <si>
    <t>eredeti előirányzat</t>
  </si>
  <si>
    <t>Finanszírozási kiadások</t>
  </si>
  <si>
    <t>ezer Ft-ban</t>
  </si>
  <si>
    <t>Bevételek</t>
  </si>
  <si>
    <t>1</t>
  </si>
  <si>
    <t>Önkormányzat működési támogatása</t>
  </si>
  <si>
    <t>2</t>
  </si>
  <si>
    <t>Egyéb működési célú támogatás áht-n belülről</t>
  </si>
  <si>
    <t>3</t>
  </si>
  <si>
    <t>4</t>
  </si>
  <si>
    <t>Felhalmozási célú támogatások áht-n belülről</t>
  </si>
  <si>
    <t>Működési célú támogatások áht-n belülről (1+2)</t>
  </si>
  <si>
    <t>5</t>
  </si>
  <si>
    <t>I.</t>
  </si>
  <si>
    <t>II.</t>
  </si>
  <si>
    <t>III.</t>
  </si>
  <si>
    <t>Vagyoni típusú adók</t>
  </si>
  <si>
    <t>Értékesítési és forgalmi adók</t>
  </si>
  <si>
    <t>Gépjármű adó</t>
  </si>
  <si>
    <t>Egyéb áruhasználati és szolgáltatási adók</t>
  </si>
  <si>
    <t>Egyéb közhatalmi bevételek</t>
  </si>
  <si>
    <t>IV.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</si>
  <si>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</si>
  <si>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</si>
  <si>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</si>
  <si>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</si>
  <si>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</si>
  <si>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visszatérülése</t>
  </si>
  <si>
    <t>Kamatbevételek</t>
  </si>
  <si>
    <t>V.</t>
  </si>
  <si>
    <t>Egyéb tárgyi eszköz értékesítése</t>
  </si>
  <si>
    <t>VI.</t>
  </si>
  <si>
    <t>Működési célú kölcsön visszatérülése</t>
  </si>
  <si>
    <t>Egyéb működési célú átvett pénzeszközök</t>
  </si>
  <si>
    <t>VII.</t>
  </si>
  <si>
    <t>Felhalmozási célú kölcsönök visszatérülése</t>
  </si>
  <si>
    <t>Egyéb felhalmozási célú átvett pénzeszközök</t>
  </si>
  <si>
    <t>VIII.</t>
  </si>
  <si>
    <t>Előző év költségvetési maradványának igénybevétele</t>
  </si>
  <si>
    <t xml:space="preserve">      Helyi önkormányzatok működésének általános támogatása</t>
  </si>
  <si>
    <t xml:space="preserve">      Települési önkormányzatok kulturális feladatainak támogatása</t>
  </si>
  <si>
    <t xml:space="preserve">      Központosított előirányzatok</t>
  </si>
  <si>
    <t xml:space="preserve">      Helyi önkormányzatok kiegészítő támogatásai</t>
  </si>
  <si>
    <t xml:space="preserve">      Települési önkorm. szoc. és gyerekj. feladatainak támogatása</t>
  </si>
  <si>
    <t>Sor-szám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</si>
  <si>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</si>
  <si>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</si>
  <si>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</si>
  <si>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</si>
  <si>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</si>
  <si>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</si>
  <si>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</si>
  <si>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</si>
  <si>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</si>
  <si>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</si>
  <si>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</si>
  <si>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</si>
  <si>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</si>
  <si>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</si>
  <si>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</si>
  <si>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</si>
  <si>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</si>
  <si>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</si>
  <si>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Közhatalmi bevételek (3+..7)</t>
  </si>
  <si>
    <t>Működési bevételek (8+..+15)</t>
  </si>
  <si>
    <t>Felhalmozási bevételek (16+17)</t>
  </si>
  <si>
    <t>Működési célú átvett pénzeszközök (18+19)</t>
  </si>
  <si>
    <t>Felhalmozási célú átvett pénzeszközök (20+21)</t>
  </si>
  <si>
    <t>KÖLTSÉGVETÉSI BEVÉTELEK (I+II+III+IV+V+VI+VII)</t>
  </si>
  <si>
    <t>IX.</t>
  </si>
  <si>
    <t>BEVÉTELEK ÖSSZESEN (VIII+IX)</t>
  </si>
  <si>
    <t>X.</t>
  </si>
  <si>
    <t>Kiadások</t>
  </si>
  <si>
    <t>Foglalkoztatottak személyi juttatásai</t>
  </si>
  <si>
    <t xml:space="preserve">      Törvény szerinti munkabérek, illetmények</t>
  </si>
  <si>
    <t xml:space="preserve">      Normatív jutalmak</t>
  </si>
  <si>
    <t xml:space="preserve">      Jubileumi jutalom</t>
  </si>
  <si>
    <t xml:space="preserve">      Béren kívüli juttatások</t>
  </si>
  <si>
    <t xml:space="preserve">      Ruházati költségtérítés</t>
  </si>
  <si>
    <t xml:space="preserve">      Közlekedési költségtérítés</t>
  </si>
  <si>
    <t xml:space="preserve">      Egyéb költségtérítés</t>
  </si>
  <si>
    <t xml:space="preserve">      Foglalkoztatottak egyéb személyi juttatásai</t>
  </si>
  <si>
    <t>Személyi juttatások (1+2)</t>
  </si>
  <si>
    <t xml:space="preserve">      Választott tisztségviselők juttatásai</t>
  </si>
  <si>
    <t xml:space="preserve">      Egyéb külső személyi juttatások</t>
  </si>
  <si>
    <t>Munkaadót terhelő járulékok és szoc.hozzájárulás adó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</si>
  <si>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</si>
  <si>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</si>
  <si>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</si>
  <si>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</si>
  <si>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</si>
  <si>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Dologi kiadások (3+..7)</t>
  </si>
  <si>
    <t>Foglalkoztatással, munkanélküliséggel kapcsolatos ellátások</t>
  </si>
  <si>
    <t>Lakhatással kapcsolatos ellátások</t>
  </si>
  <si>
    <t>Egyéb, nem intézményi ellátások</t>
  </si>
  <si>
    <t>Ellátottak pénzbeli juttatásai (8+..11)</t>
  </si>
  <si>
    <t>Működési célú kölcsön nyújtása áht-n kívülre</t>
  </si>
  <si>
    <t>Egyéb működési célú támogatások áht-n kívülre</t>
  </si>
  <si>
    <t>Egyéb működési célú kiadások 12+..+15)</t>
  </si>
  <si>
    <t>Beruházások</t>
  </si>
  <si>
    <t>Felújítások</t>
  </si>
  <si>
    <t>Egyéb felhalmozási célú támogatások áht-n kívülre</t>
  </si>
  <si>
    <t>Egyéb felhalmozási célú kiadások (16+17)</t>
  </si>
  <si>
    <t>KÖLTSÉGVETÉSI KIADÁSOK (I+II+III+IV+V+VI+VII+VIII)</t>
  </si>
  <si>
    <t>Hiteltörlesztés áht-n kívülre</t>
  </si>
  <si>
    <t>XI.</t>
  </si>
  <si>
    <t>KIADÁSOK ÖSSZESEN (IX+X)</t>
  </si>
  <si>
    <t>Külső személyi juttatások</t>
  </si>
  <si>
    <t>Egyéb működési célú támogatások áht-n belülre</t>
  </si>
  <si>
    <t>módosított előirányzat</t>
  </si>
  <si>
    <t>teljesítés</t>
  </si>
  <si>
    <t>Egyéb felhalmozási célú támogatások áht-n belülre</t>
  </si>
  <si>
    <t>Betegséggel kapcsolatos ellátások,családi támogatások</t>
  </si>
  <si>
    <t xml:space="preserve">      Települési önkormányzatok egyes köznev.feladatainak tám.</t>
  </si>
  <si>
    <t>Részesedések értékesítése</t>
  </si>
  <si>
    <t>24</t>
  </si>
  <si>
    <t>Államháztartáson belüli megelőlegezések</t>
  </si>
  <si>
    <t>Finanszírozási bevételek (22+23+24)</t>
  </si>
  <si>
    <t>Hitelfelvétel</t>
  </si>
  <si>
    <t>Vagyonkimutatás</t>
  </si>
  <si>
    <t>Költségvetési bevételek</t>
  </si>
  <si>
    <t>Költségvetési kiadások</t>
  </si>
  <si>
    <t>1. Működési költségvetés</t>
  </si>
  <si>
    <t>1.1</t>
  </si>
  <si>
    <t>Műk.célú tám.áht-n belülről</t>
  </si>
  <si>
    <t>Személyi juttatások</t>
  </si>
  <si>
    <t>1.2</t>
  </si>
  <si>
    <t>Közhatalmi bevételek</t>
  </si>
  <si>
    <t>Munkaadókat terhelő járulékok</t>
  </si>
  <si>
    <t>1.3</t>
  </si>
  <si>
    <t>Működési bevételek</t>
  </si>
  <si>
    <t>Dologi kiadások</t>
  </si>
  <si>
    <t>1.4</t>
  </si>
  <si>
    <t>Működési célú átvett pénzeszközök</t>
  </si>
  <si>
    <t>Egyéb működési kiadások</t>
  </si>
  <si>
    <t>1.5</t>
  </si>
  <si>
    <t>Ellátottak pénzbeni juttatásai</t>
  </si>
  <si>
    <t xml:space="preserve">2. </t>
  </si>
  <si>
    <t>Felhalmozási költségvetés</t>
  </si>
  <si>
    <t>2.</t>
  </si>
  <si>
    <t>2.1</t>
  </si>
  <si>
    <t>Felhalmozási célú tám.áht-n belülről</t>
  </si>
  <si>
    <t>Beruházási kiadások áfával</t>
  </si>
  <si>
    <t>2.2</t>
  </si>
  <si>
    <t>Felhalmozási bevételek</t>
  </si>
  <si>
    <t>Felújítási kiadások áfával</t>
  </si>
  <si>
    <t>2.3</t>
  </si>
  <si>
    <t>Felhalm.célú átvett pénzeszközök</t>
  </si>
  <si>
    <t>Egyéb felhalmozási kiadások</t>
  </si>
  <si>
    <t xml:space="preserve">3. </t>
  </si>
  <si>
    <t>Költségvetési bevételek összesen (1+2)</t>
  </si>
  <si>
    <t>3.</t>
  </si>
  <si>
    <t>Költségvetési kiadások összesen (1+2)</t>
  </si>
  <si>
    <t>4.</t>
  </si>
  <si>
    <t>Finanszírozás bevételei</t>
  </si>
  <si>
    <t>5.</t>
  </si>
  <si>
    <t>BEVÉTELEK ÖSSZESEN (3+4)</t>
  </si>
  <si>
    <t xml:space="preserve">5. </t>
  </si>
  <si>
    <t>KIADÁSOK ÖSSZESEN (3+4)</t>
  </si>
  <si>
    <t>eredeti ei.</t>
  </si>
  <si>
    <t>módosított ei.</t>
  </si>
  <si>
    <t>Egyes bevételek és kiadások részletezése</t>
  </si>
  <si>
    <t>Egyéb működési célú támogatások bevételei áht-n belül</t>
  </si>
  <si>
    <t>Megnevezés</t>
  </si>
  <si>
    <t>Eredeti előirányzat</t>
  </si>
  <si>
    <t>Közfoglalkoztatás támogatása</t>
  </si>
  <si>
    <t>Összesen:</t>
  </si>
  <si>
    <t>Kommunális adó</t>
  </si>
  <si>
    <t>Helyi iparűzési adó</t>
  </si>
  <si>
    <t>Tagdíjak</t>
  </si>
  <si>
    <t>Óvoda támogatás</t>
  </si>
  <si>
    <t>Bucsutai szociális társulás támogatás</t>
  </si>
  <si>
    <t>Beruházások, felújítások</t>
  </si>
  <si>
    <t>teljesítés/kötelező feladatok</t>
  </si>
  <si>
    <t>Eszközök</t>
  </si>
  <si>
    <t>A/I/1 Vagyoni értékű jogok</t>
  </si>
  <si>
    <t>A/I. Immateriális javak</t>
  </si>
  <si>
    <t>A/II/1 Ingatlanok és a kapcsolódó vagyoni értékű jogok</t>
  </si>
  <si>
    <t>A/II/2. Gépek, berendezések, felszerelések, járművek</t>
  </si>
  <si>
    <t xml:space="preserve">A/II Tárgyi eszközök </t>
  </si>
  <si>
    <t>A/III/1 Tartós részesedések</t>
  </si>
  <si>
    <t>A/III Befektetett pénzügyi eszközök</t>
  </si>
  <si>
    <t>A/IV Koncesszióba, vagyonkezelésbe adott eszközök</t>
  </si>
  <si>
    <t>A) Nemzeti vagyonba tartozó befektetett eszközök (A/I+….A/IV)</t>
  </si>
  <si>
    <t>B/I Készletek</t>
  </si>
  <si>
    <t>B/II. Értékpapírok</t>
  </si>
  <si>
    <t>B) Nemzeti vagyonba tartozó forgóeszközök (B/I+B/II)</t>
  </si>
  <si>
    <t>C Pénzeszközök</t>
  </si>
  <si>
    <t>D/I. Költségvetési évben esedékes követelések</t>
  </si>
  <si>
    <t>D/II. Költségvetési évet követően esedékes követelések</t>
  </si>
  <si>
    <t>D/III. Követelés jellegű sajátos elszámolások</t>
  </si>
  <si>
    <t>D) Követelések (D/I+D/II+D/III)</t>
  </si>
  <si>
    <t>E Egyéb sajátos eszközoldali elszámolások</t>
  </si>
  <si>
    <t>F) Aktív időbeli elhatárolások</t>
  </si>
  <si>
    <t>Eszközök összesen</t>
  </si>
  <si>
    <t>Források</t>
  </si>
  <si>
    <t>G/I Nemzeti vagyon induláskori értéke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</si>
  <si>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</si>
  <si>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</si>
  <si>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</si>
  <si>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</si>
  <si>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</si>
  <si>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G) Saját tőke (G/I+….G/VI)</t>
  </si>
  <si>
    <t>H/I Költségvetési évben esedékes kötelezettségek</t>
  </si>
  <si>
    <t>H/II Költségvetési évet követően esedékes kötelezettségek</t>
  </si>
  <si>
    <t>H/III Kötelezettség jellegű sajátos elszámolások</t>
  </si>
  <si>
    <t>H Kötelezettségek (H/I+H/II)</t>
  </si>
  <si>
    <t>I) Egyéb sajátos forrásoldali elszámolások</t>
  </si>
  <si>
    <t>J) Kincstári számlavezetéssel kapcsolatos elszámolások</t>
  </si>
  <si>
    <t>K) Passzív időbeli elhatárolások</t>
  </si>
  <si>
    <t>Források összesen (G+H+I+J+K)</t>
  </si>
  <si>
    <t>1.</t>
  </si>
  <si>
    <t>Alaptevékenység költségvetési bevételei</t>
  </si>
  <si>
    <t>Alaptevékenység költségvetési kiadásai</t>
  </si>
  <si>
    <t>I. Alaptevékenység költségvetési egyenlege (=1-2)</t>
  </si>
  <si>
    <t>Alaptevékenység finanszírozási bevételei</t>
  </si>
  <si>
    <t>Alaptevékenység finanszírozási kiadásai</t>
  </si>
  <si>
    <t>6.</t>
  </si>
  <si>
    <t>II. Alaptevékenység finanszírozási egyenlege (=4-5)</t>
  </si>
  <si>
    <t>7.</t>
  </si>
  <si>
    <t>A) Alaptevékenység maradványa (=I+II)</t>
  </si>
  <si>
    <t>8.</t>
  </si>
  <si>
    <t>Vállalkozási tevékenység bevételei</t>
  </si>
  <si>
    <t>9.</t>
  </si>
  <si>
    <t>Vállalkozási tevékenység kiadásai</t>
  </si>
  <si>
    <t>10.</t>
  </si>
  <si>
    <t>III. Vállalkozási tevékenység költségvetési egyenlege (=8-9)</t>
  </si>
  <si>
    <t>11.</t>
  </si>
  <si>
    <t>Vállalkozási tevékenység finanszírozási bevételei</t>
  </si>
  <si>
    <t>12.</t>
  </si>
  <si>
    <t>Vállalkozási tevékenység finanszírozási kiadásai</t>
  </si>
  <si>
    <t>13.</t>
  </si>
  <si>
    <t>IV. Vállalkozási tevékenységfinanszírozási egyenlege (=11-12)</t>
  </si>
  <si>
    <t>14.</t>
  </si>
  <si>
    <t>B) Vállalkozási tevékenység maradványa (=III-IV)</t>
  </si>
  <si>
    <t>15.</t>
  </si>
  <si>
    <t>C) Összes maradvány (A+B)</t>
  </si>
  <si>
    <t>16.</t>
  </si>
  <si>
    <t>D) Alaptevékenység kötelezettségvállalással terhelt maradványa</t>
  </si>
  <si>
    <t>17.</t>
  </si>
  <si>
    <t>E) Alaptevékenység szabad maradványa (=A-D)</t>
  </si>
  <si>
    <t>18.</t>
  </si>
  <si>
    <t>F) Vállalkozási tevékenységet terhelő befizetési kötelezettség
(=Bx0,1)</t>
  </si>
  <si>
    <t>19.</t>
  </si>
  <si>
    <t>G) Vállalkozási tevékenység felhasználható maradványa (=B-F)</t>
  </si>
  <si>
    <t>A/II/4 Beruházások</t>
  </si>
  <si>
    <t>C/II. Pénztár</t>
  </si>
  <si>
    <t>C/III. Forintszámlák</t>
  </si>
  <si>
    <t>Maradvány kimutatás</t>
  </si>
  <si>
    <t>Kiscsehi Község Önkormányzatának bevételei</t>
  </si>
  <si>
    <t>Kiscsehi Község Önkormányzatának  kiadásai</t>
  </si>
  <si>
    <t>Kiscsehi Község Önkormányzata</t>
  </si>
  <si>
    <t>Kiscsehi Község Önkormányzatának mérlege</t>
  </si>
  <si>
    <t>A/I/2  Szellemi termékek</t>
  </si>
  <si>
    <t>Egyesület támogatás</t>
  </si>
  <si>
    <t>Erzsébet utalvány-gyvt</t>
  </si>
  <si>
    <t>Igazgatási szolgáltatási díj, pótlék</t>
  </si>
  <si>
    <t>Egyéb támogatás</t>
  </si>
  <si>
    <t xml:space="preserve"> Ft-ban</t>
  </si>
  <si>
    <t>Ft-ban</t>
  </si>
  <si>
    <t>2016. év</t>
  </si>
  <si>
    <t>Sor</t>
  </si>
  <si>
    <t>Db</t>
  </si>
  <si>
    <t>Forg.képtelen</t>
  </si>
  <si>
    <t>Korl.fkép.</t>
  </si>
  <si>
    <t>Forg.képes</t>
  </si>
  <si>
    <t>Nem besorolt</t>
  </si>
  <si>
    <t>Összesen</t>
  </si>
  <si>
    <t>1. Alapítás-átszervezés aktivált értéke</t>
  </si>
  <si>
    <t>2. Kísérleti fejlesztés aktivált értéke</t>
  </si>
  <si>
    <t>3. Vagyoni értékû jogok (1113., 1123.)</t>
  </si>
  <si>
    <t>4. Szellemi termékek (1114., 1124.)</t>
  </si>
  <si>
    <t>5. Immateriális javakra adott előlegek</t>
  </si>
  <si>
    <t>6. Immateriális javak értékhelyesbítése</t>
  </si>
  <si>
    <t>I. Immateriális javak összesen (01+.+06)</t>
  </si>
  <si>
    <t>1. Ingatlanok és vagyoni értékû jogok</t>
  </si>
  <si>
    <t>2. Gépek, berendezések és felszerelések</t>
  </si>
  <si>
    <t>3. Jármûvek (1321., 1322-ből)</t>
  </si>
  <si>
    <t>4. Tenyészállatok (141., 142-ből)</t>
  </si>
  <si>
    <t>5. Beruházások, felújítások</t>
  </si>
  <si>
    <t>6. Beruházásra adott előlegek</t>
  </si>
  <si>
    <t>7. Állami készletek, tartalékok</t>
  </si>
  <si>
    <t>8. Tárgyi eszközök értékhelyesbítése</t>
  </si>
  <si>
    <t>II. Tárgyi eszközök összesen (08+.+15)</t>
  </si>
  <si>
    <t>1. Egyéb tartós részesedés (171.,1751.)</t>
  </si>
  <si>
    <t>2. Tartós hitelviszonyt m. értékpapír</t>
  </si>
  <si>
    <t>3. Tartósan adott kölcsön</t>
  </si>
  <si>
    <t>4. Hosszú lejáratú bankbetétek (178.)</t>
  </si>
  <si>
    <t>5. Egyéb hosszú lejáratú követelések</t>
  </si>
  <si>
    <t>6. Befektetett pénzügyi eszközök éh.</t>
  </si>
  <si>
    <t>III. Befektetett pénzügyi eszközök össz.</t>
  </si>
  <si>
    <t>1. Üzemeltetésre, kezelésre átadott e.</t>
  </si>
  <si>
    <t>2. Koncesszióba adott eszközök</t>
  </si>
  <si>
    <t>3. Vagyonkezelésbe adott eszközök</t>
  </si>
  <si>
    <t>4. Vagyonkezelésbe vett eszközök</t>
  </si>
  <si>
    <t>5. Üzem., k.átadott, v. vett eszközök</t>
  </si>
  <si>
    <t>IV. Üzemeltetésre, kezelésre (24+.+28)</t>
  </si>
  <si>
    <t>A) BEFEKTETETT ESZKÖZÖK ÖSSZESEN</t>
  </si>
  <si>
    <t>Kiscsehi önkormányzat 2017. évi összevont költségvetési mérlege</t>
  </si>
  <si>
    <t xml:space="preserve"> 2017. évi beszámoló</t>
  </si>
  <si>
    <t>2017. év</t>
  </si>
  <si>
    <t>Elvonások és befizetések</t>
  </si>
  <si>
    <t>települési arculati kézikönyv</t>
  </si>
  <si>
    <t>notebook</t>
  </si>
  <si>
    <t>fűkasza</t>
  </si>
  <si>
    <t>kazán kultúrba</t>
  </si>
  <si>
    <t>1.melléklet a 3/2018. (V.30.) sz. önk. rendelethez</t>
  </si>
  <si>
    <t>2.melléklet a 3/2018.(V.30.) sz. önk. rendelethez</t>
  </si>
  <si>
    <t>3.melléklet a 3/2018. (V.30.) önk. rendelethez</t>
  </si>
  <si>
    <t>4.melléklet a 3/2018.(V.30.) önk. rendelethez</t>
  </si>
  <si>
    <t>5.sz.melléklet a 3/2018. (V.30.) sz. rendelethez</t>
  </si>
  <si>
    <t>6. melléklet a 3/2018. (V.30.) önk. rendelethez</t>
  </si>
  <si>
    <t>7. melléklet a 3/2018. (V.30.) önk.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</si>
</sst>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sz val="16"/>
      <color indexed="52"/>
      <name val="Calibri"/>
      <family val="2"/>
    </font>
    <font>
      <sz val="16"/>
      <color indexed="17"/>
      <name val="Calibri"/>
      <family val="2"/>
    </font>
    <font>
      <b/>
      <sz val="16"/>
      <color indexed="63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sz val="10"/>
      <color indexed="8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Calibri"/>
      <family val="2"/>
    </font>
    <font>
      <sz val="16"/>
      <color rgb="FFFF0000"/>
      <name val="Calibri"/>
      <family val="2"/>
    </font>
    <font>
      <sz val="16"/>
      <color rgb="FFFA7D00"/>
      <name val="Calibri"/>
      <family val="2"/>
    </font>
    <font>
      <sz val="16"/>
      <color rgb="FF006100"/>
      <name val="Calibri"/>
      <family val="2"/>
    </font>
    <font>
      <b/>
      <sz val="16"/>
      <color rgb="FF3F3F3F"/>
      <name val="Calibri"/>
      <family val="2"/>
    </font>
    <font>
      <i/>
      <sz val="16"/>
      <color rgb="FF7F7F7F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3" fillId="33" borderId="16" xfId="0" applyNumberFormat="1" applyFont="1" applyFill="1" applyBorder="1" applyAlignment="1">
      <alignment/>
    </xf>
    <xf numFmtId="164" fontId="3" fillId="33" borderId="10" xfId="40" applyNumberFormat="1" applyFont="1" applyFill="1" applyBorder="1" applyAlignment="1">
      <alignment/>
    </xf>
    <xf numFmtId="164" fontId="3" fillId="33" borderId="11" xfId="40" applyNumberFormat="1" applyFont="1" applyFill="1" applyBorder="1" applyAlignment="1">
      <alignment/>
    </xf>
    <xf numFmtId="164" fontId="2" fillId="0" borderId="10" xfId="40" applyNumberFormat="1" applyFont="1" applyBorder="1" applyAlignment="1">
      <alignment/>
    </xf>
    <xf numFmtId="164" fontId="0" fillId="0" borderId="10" xfId="40" applyNumberFormat="1" applyFont="1" applyBorder="1" applyAlignment="1">
      <alignment/>
    </xf>
    <xf numFmtId="164" fontId="0" fillId="0" borderId="10" xfId="40" applyNumberFormat="1" applyFont="1" applyFill="1" applyBorder="1" applyAlignment="1">
      <alignment/>
    </xf>
    <xf numFmtId="164" fontId="3" fillId="33" borderId="17" xfId="40" applyNumberFormat="1" applyFont="1" applyFill="1" applyBorder="1" applyAlignment="1">
      <alignment/>
    </xf>
    <xf numFmtId="164" fontId="0" fillId="0" borderId="11" xfId="40" applyNumberFormat="1" applyFont="1" applyBorder="1" applyAlignment="1">
      <alignment/>
    </xf>
    <xf numFmtId="164" fontId="3" fillId="33" borderId="12" xfId="40" applyNumberFormat="1" applyFont="1" applyFill="1" applyBorder="1" applyAlignment="1">
      <alignment/>
    </xf>
    <xf numFmtId="164" fontId="0" fillId="0" borderId="12" xfId="40" applyNumberFormat="1" applyFont="1" applyBorder="1" applyAlignment="1">
      <alignment/>
    </xf>
    <xf numFmtId="164" fontId="0" fillId="0" borderId="12" xfId="40" applyNumberFormat="1" applyFont="1" applyFill="1" applyBorder="1" applyAlignment="1">
      <alignment/>
    </xf>
    <xf numFmtId="164" fontId="3" fillId="33" borderId="13" xfId="40" applyNumberFormat="1" applyFont="1" applyFill="1" applyBorder="1" applyAlignment="1">
      <alignment/>
    </xf>
    <xf numFmtId="164" fontId="3" fillId="33" borderId="14" xfId="40" applyNumberFormat="1" applyFont="1" applyFill="1" applyBorder="1" applyAlignment="1">
      <alignment/>
    </xf>
    <xf numFmtId="164" fontId="2" fillId="0" borderId="18" xfId="40" applyNumberFormat="1" applyFont="1" applyBorder="1" applyAlignment="1">
      <alignment horizontal="center" vertical="center" wrapText="1"/>
    </xf>
    <xf numFmtId="164" fontId="2" fillId="0" borderId="19" xfId="40" applyNumberFormat="1" applyFont="1" applyBorder="1" applyAlignment="1">
      <alignment horizontal="center" vertical="center" wrapText="1"/>
    </xf>
    <xf numFmtId="164" fontId="2" fillId="0" borderId="20" xfId="40" applyNumberFormat="1" applyFont="1" applyBorder="1" applyAlignment="1">
      <alignment horizontal="center" vertical="center" wrapText="1"/>
    </xf>
    <xf numFmtId="164" fontId="2" fillId="0" borderId="11" xfId="40" applyNumberFormat="1" applyFont="1" applyBorder="1" applyAlignment="1">
      <alignment/>
    </xf>
    <xf numFmtId="164" fontId="0" fillId="0" borderId="11" xfId="4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4" fontId="0" fillId="0" borderId="21" xfId="40" applyNumberFormat="1" applyFont="1" applyBorder="1" applyAlignment="1">
      <alignment/>
    </xf>
    <xf numFmtId="164" fontId="0" fillId="0" borderId="22" xfId="40" applyNumberFormat="1" applyFont="1" applyBorder="1" applyAlignment="1">
      <alignment/>
    </xf>
    <xf numFmtId="49" fontId="0" fillId="0" borderId="23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64" fontId="2" fillId="0" borderId="25" xfId="40" applyNumberFormat="1" applyFont="1" applyBorder="1" applyAlignment="1">
      <alignment/>
    </xf>
    <xf numFmtId="164" fontId="2" fillId="0" borderId="24" xfId="40" applyNumberFormat="1" applyFont="1" applyBorder="1" applyAlignment="1">
      <alignment/>
    </xf>
    <xf numFmtId="164" fontId="2" fillId="0" borderId="26" xfId="40" applyNumberFormat="1" applyFont="1" applyBorder="1" applyAlignment="1">
      <alignment/>
    </xf>
    <xf numFmtId="49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64" fontId="0" fillId="0" borderId="28" xfId="40" applyNumberFormat="1" applyFont="1" applyBorder="1" applyAlignment="1">
      <alignment/>
    </xf>
    <xf numFmtId="49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4" fontId="0" fillId="0" borderId="27" xfId="40" applyNumberFormat="1" applyFont="1" applyBorder="1" applyAlignment="1">
      <alignment/>
    </xf>
    <xf numFmtId="164" fontId="0" fillId="0" borderId="30" xfId="4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31" xfId="0" applyBorder="1" applyAlignment="1">
      <alignment/>
    </xf>
    <xf numFmtId="164" fontId="0" fillId="0" borderId="23" xfId="40" applyNumberFormat="1" applyFont="1" applyBorder="1" applyAlignment="1">
      <alignment/>
    </xf>
    <xf numFmtId="164" fontId="0" fillId="0" borderId="32" xfId="4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0" fillId="0" borderId="28" xfId="0" applyBorder="1" applyAlignment="1">
      <alignment wrapText="1"/>
    </xf>
    <xf numFmtId="49" fontId="0" fillId="0" borderId="23" xfId="0" applyNumberFormat="1" applyBorder="1" applyAlignment="1">
      <alignment/>
    </xf>
    <xf numFmtId="0" fontId="0" fillId="0" borderId="21" xfId="0" applyBorder="1" applyAlignment="1">
      <alignment/>
    </xf>
    <xf numFmtId="164" fontId="0" fillId="0" borderId="35" xfId="40" applyNumberFormat="1" applyFont="1" applyBorder="1" applyAlignment="1">
      <alignment/>
    </xf>
    <xf numFmtId="0" fontId="2" fillId="0" borderId="25" xfId="0" applyFont="1" applyBorder="1" applyAlignment="1">
      <alignment wrapText="1"/>
    </xf>
    <xf numFmtId="49" fontId="2" fillId="0" borderId="25" xfId="0" applyNumberFormat="1" applyFont="1" applyBorder="1" applyAlignment="1">
      <alignment/>
    </xf>
    <xf numFmtId="0" fontId="2" fillId="0" borderId="34" xfId="0" applyFont="1" applyBorder="1" applyAlignment="1">
      <alignment wrapText="1"/>
    </xf>
    <xf numFmtId="49" fontId="2" fillId="0" borderId="36" xfId="0" applyNumberFormat="1" applyFont="1" applyBorder="1" applyAlignment="1">
      <alignment/>
    </xf>
    <xf numFmtId="0" fontId="2" fillId="0" borderId="35" xfId="0" applyFont="1" applyBorder="1" applyAlignment="1">
      <alignment/>
    </xf>
    <xf numFmtId="164" fontId="2" fillId="0" borderId="35" xfId="40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0" fontId="2" fillId="0" borderId="37" xfId="0" applyFont="1" applyBorder="1" applyAlignment="1">
      <alignment/>
    </xf>
    <xf numFmtId="164" fontId="2" fillId="0" borderId="36" xfId="40" applyNumberFormat="1" applyFont="1" applyBorder="1" applyAlignment="1">
      <alignment/>
    </xf>
    <xf numFmtId="49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164" fontId="2" fillId="33" borderId="25" xfId="40" applyNumberFormat="1" applyFont="1" applyFill="1" applyBorder="1" applyAlignment="1">
      <alignment/>
    </xf>
    <xf numFmtId="49" fontId="2" fillId="33" borderId="25" xfId="0" applyNumberFormat="1" applyFont="1" applyFill="1" applyBorder="1" applyAlignment="1">
      <alignment/>
    </xf>
    <xf numFmtId="0" fontId="2" fillId="33" borderId="34" xfId="0" applyFont="1" applyFill="1" applyBorder="1" applyAlignment="1">
      <alignment/>
    </xf>
    <xf numFmtId="164" fontId="2" fillId="33" borderId="24" xfId="40" applyNumberFormat="1" applyFont="1" applyFill="1" applyBorder="1" applyAlignment="1">
      <alignment/>
    </xf>
    <xf numFmtId="164" fontId="2" fillId="33" borderId="34" xfId="4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164" fontId="2" fillId="33" borderId="26" xfId="40" applyNumberFormat="1" applyFont="1" applyFill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164" fontId="0" fillId="0" borderId="0" xfId="40" applyNumberFormat="1" applyFont="1" applyAlignment="1">
      <alignment/>
    </xf>
    <xf numFmtId="0" fontId="2" fillId="0" borderId="24" xfId="0" applyFont="1" applyBorder="1" applyAlignment="1">
      <alignment horizontal="center"/>
    </xf>
    <xf numFmtId="164" fontId="2" fillId="0" borderId="26" xfId="40" applyNumberFormat="1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164" fontId="0" fillId="0" borderId="30" xfId="4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0" fillId="0" borderId="11" xfId="4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2" fillId="0" borderId="23" xfId="0" applyFont="1" applyBorder="1" applyAlignment="1">
      <alignment/>
    </xf>
    <xf numFmtId="164" fontId="2" fillId="0" borderId="22" xfId="40" applyNumberFormat="1" applyFont="1" applyBorder="1" applyAlignment="1">
      <alignment/>
    </xf>
    <xf numFmtId="164" fontId="0" fillId="0" borderId="0" xfId="40" applyNumberFormat="1" applyFont="1" applyBorder="1" applyAlignment="1">
      <alignment/>
    </xf>
    <xf numFmtId="0" fontId="0" fillId="0" borderId="27" xfId="0" applyFont="1" applyBorder="1" applyAlignment="1">
      <alignment/>
    </xf>
    <xf numFmtId="164" fontId="0" fillId="0" borderId="30" xfId="40" applyNumberFormat="1" applyFont="1" applyBorder="1" applyAlignment="1">
      <alignment/>
    </xf>
    <xf numFmtId="164" fontId="0" fillId="0" borderId="0" xfId="40" applyNumberFormat="1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18" xfId="0" applyBorder="1" applyAlignment="1">
      <alignment/>
    </xf>
    <xf numFmtId="164" fontId="0" fillId="0" borderId="20" xfId="4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13" xfId="0" applyBorder="1" applyAlignment="1">
      <alignment/>
    </xf>
    <xf numFmtId="164" fontId="0" fillId="0" borderId="17" xfId="40" applyNumberFormat="1" applyFont="1" applyBorder="1" applyAlignment="1">
      <alignment/>
    </xf>
    <xf numFmtId="0" fontId="2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0" fontId="0" fillId="0" borderId="43" xfId="0" applyBorder="1" applyAlignment="1">
      <alignment/>
    </xf>
    <xf numFmtId="0" fontId="0" fillId="0" borderId="23" xfId="0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164" fontId="2" fillId="0" borderId="46" xfId="40" applyNumberFormat="1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6" xfId="0" applyFont="1" applyBorder="1" applyAlignment="1">
      <alignment/>
    </xf>
    <xf numFmtId="164" fontId="2" fillId="0" borderId="32" xfId="40" applyNumberFormat="1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64" fontId="0" fillId="0" borderId="26" xfId="40" applyNumberFormat="1" applyFont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64" fontId="0" fillId="0" borderId="46" xfId="4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40" applyNumberFormat="1" applyFont="1" applyAlignment="1">
      <alignment horizontal="right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2" fillId="0" borderId="3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48" xfId="0" applyFont="1" applyBorder="1" applyAlignment="1">
      <alignment wrapText="1"/>
    </xf>
    <xf numFmtId="164" fontId="2" fillId="0" borderId="41" xfId="40" applyNumberFormat="1" applyFont="1" applyBorder="1" applyAlignment="1">
      <alignment/>
    </xf>
    <xf numFmtId="164" fontId="2" fillId="0" borderId="49" xfId="4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50" xfId="0" applyFont="1" applyBorder="1" applyAlignment="1">
      <alignment horizontal="center" vertical="center" wrapText="1" shrinkToFit="1"/>
    </xf>
    <xf numFmtId="0" fontId="6" fillId="0" borderId="51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wrapText="1" shrinkToFit="1"/>
    </xf>
    <xf numFmtId="0" fontId="6" fillId="0" borderId="52" xfId="0" applyFont="1" applyBorder="1" applyAlignment="1">
      <alignment horizontal="center" vertical="center" wrapText="1" shrinkToFit="1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6" fillId="0" borderId="56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wrapText="1" shrinkToFit="1"/>
    </xf>
    <xf numFmtId="0" fontId="0" fillId="33" borderId="57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49" fontId="0" fillId="0" borderId="43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10" xfId="40" applyNumberFormat="1" applyFont="1" applyBorder="1" applyAlignment="1">
      <alignment vertical="center"/>
    </xf>
    <xf numFmtId="164" fontId="0" fillId="0" borderId="21" xfId="4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59" xfId="40" applyNumberFormat="1" applyFont="1" applyBorder="1" applyAlignment="1">
      <alignment horizontal="center" vertical="center"/>
    </xf>
    <xf numFmtId="164" fontId="2" fillId="0" borderId="60" xfId="40" applyNumberFormat="1" applyFont="1" applyBorder="1" applyAlignment="1">
      <alignment horizontal="center" vertical="center"/>
    </xf>
    <xf numFmtId="164" fontId="2" fillId="0" borderId="61" xfId="4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4.00390625" style="0" customWidth="1"/>
    <col min="2" max="2" width="30.7109375" style="0" customWidth="1"/>
    <col min="3" max="3" width="13.57421875" style="0" customWidth="1"/>
    <col min="4" max="4" width="14.28125" style="0" customWidth="1"/>
    <col min="5" max="5" width="13.7109375" style="0" bestFit="1" customWidth="1"/>
    <col min="6" max="6" width="5.00390625" style="0" customWidth="1"/>
    <col min="7" max="7" width="31.00390625" style="0" bestFit="1" customWidth="1"/>
    <col min="8" max="10" width="13.7109375" style="0" bestFit="1" customWidth="1"/>
  </cols>
  <sheetData>
    <row r="1" spans="1:10" ht="24.75" customHeight="1">
      <c r="A1" s="152" t="s">
        <v>299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8:10" ht="24.75" customHeight="1">
      <c r="H2" s="153" t="s">
        <v>307</v>
      </c>
      <c r="I2" s="153"/>
      <c r="J2" s="153"/>
    </row>
    <row r="3" ht="24.75" customHeight="1" thickBot="1">
      <c r="J3" s="147" t="s">
        <v>259</v>
      </c>
    </row>
    <row r="4" spans="1:10" ht="24.75" customHeight="1">
      <c r="A4" s="154" t="s">
        <v>121</v>
      </c>
      <c r="B4" s="155"/>
      <c r="C4" s="158"/>
      <c r="D4" s="159"/>
      <c r="E4" s="160"/>
      <c r="F4" s="161" t="s">
        <v>122</v>
      </c>
      <c r="G4" s="155"/>
      <c r="H4" s="158"/>
      <c r="I4" s="159"/>
      <c r="J4" s="163"/>
    </row>
    <row r="5" spans="1:10" ht="24.75" customHeight="1">
      <c r="A5" s="156"/>
      <c r="B5" s="157"/>
      <c r="C5" s="164"/>
      <c r="D5" s="164"/>
      <c r="E5" s="164"/>
      <c r="F5" s="162"/>
      <c r="G5" s="157"/>
      <c r="H5" s="164"/>
      <c r="I5" s="164"/>
      <c r="J5" s="165"/>
    </row>
    <row r="6" spans="1:10" ht="24.75" customHeight="1" thickBot="1">
      <c r="A6" s="156"/>
      <c r="B6" s="157"/>
      <c r="C6" s="45" t="s">
        <v>160</v>
      </c>
      <c r="D6" s="45" t="s">
        <v>161</v>
      </c>
      <c r="E6" s="95" t="s">
        <v>111</v>
      </c>
      <c r="F6" s="162"/>
      <c r="G6" s="157"/>
      <c r="H6" s="45" t="s">
        <v>160</v>
      </c>
      <c r="I6" s="45" t="s">
        <v>161</v>
      </c>
      <c r="J6" s="96" t="s">
        <v>111</v>
      </c>
    </row>
    <row r="7" spans="1:10" ht="24.75" customHeight="1" thickBot="1">
      <c r="A7" s="46" t="s">
        <v>123</v>
      </c>
      <c r="B7" s="47"/>
      <c r="C7" s="48">
        <f>SUM(C8:C12)</f>
        <v>25676240</v>
      </c>
      <c r="D7" s="48">
        <f>SUM(D8:D12)</f>
        <v>27336240</v>
      </c>
      <c r="E7" s="48">
        <f>SUM(E8:E12)</f>
        <v>21104228</v>
      </c>
      <c r="F7" s="166" t="s">
        <v>123</v>
      </c>
      <c r="G7" s="167"/>
      <c r="H7" s="49">
        <f>SUM(H8:H12)</f>
        <v>28276397</v>
      </c>
      <c r="I7" s="48">
        <f>SUM(I8:I12)</f>
        <v>29686399</v>
      </c>
      <c r="J7" s="50">
        <f>SUM(J8:J12)</f>
        <v>19528625</v>
      </c>
    </row>
    <row r="8" spans="1:10" ht="24.75" customHeight="1">
      <c r="A8" s="51" t="s">
        <v>124</v>
      </c>
      <c r="B8" s="52" t="s">
        <v>125</v>
      </c>
      <c r="C8" s="53">
        <v>17440062</v>
      </c>
      <c r="D8" s="53">
        <v>18100062</v>
      </c>
      <c r="E8" s="53">
        <v>16368069</v>
      </c>
      <c r="F8" s="54" t="s">
        <v>124</v>
      </c>
      <c r="G8" s="55" t="s">
        <v>126</v>
      </c>
      <c r="H8" s="56">
        <v>6400000</v>
      </c>
      <c r="I8" s="53">
        <v>7400000</v>
      </c>
      <c r="J8" s="57">
        <v>5241291</v>
      </c>
    </row>
    <row r="9" spans="1:10" ht="27.75" customHeight="1">
      <c r="A9" s="58" t="s">
        <v>127</v>
      </c>
      <c r="B9" s="3" t="s">
        <v>128</v>
      </c>
      <c r="C9" s="24">
        <v>8010000</v>
      </c>
      <c r="D9" s="24">
        <v>8010000</v>
      </c>
      <c r="E9" s="53">
        <v>4592111</v>
      </c>
      <c r="F9" s="59" t="s">
        <v>127</v>
      </c>
      <c r="G9" s="15" t="s">
        <v>129</v>
      </c>
      <c r="H9" s="29">
        <v>1600000</v>
      </c>
      <c r="I9" s="24">
        <v>1600000</v>
      </c>
      <c r="J9" s="57">
        <v>924473</v>
      </c>
    </row>
    <row r="10" spans="1:10" ht="24.75" customHeight="1">
      <c r="A10" s="58" t="s">
        <v>130</v>
      </c>
      <c r="B10" s="2" t="s">
        <v>131</v>
      </c>
      <c r="C10" s="24">
        <v>226178</v>
      </c>
      <c r="D10" s="24">
        <v>1226178</v>
      </c>
      <c r="E10" s="53">
        <v>144048</v>
      </c>
      <c r="F10" s="59" t="s">
        <v>130</v>
      </c>
      <c r="G10" s="15" t="s">
        <v>132</v>
      </c>
      <c r="H10" s="29">
        <v>13300000</v>
      </c>
      <c r="I10" s="24">
        <v>13800002</v>
      </c>
      <c r="J10" s="57">
        <v>8420624</v>
      </c>
    </row>
    <row r="11" spans="1:10" ht="24.75" customHeight="1">
      <c r="A11" s="168" t="s">
        <v>133</v>
      </c>
      <c r="B11" s="170" t="s">
        <v>134</v>
      </c>
      <c r="C11" s="172"/>
      <c r="D11" s="172"/>
      <c r="E11" s="172"/>
      <c r="F11" s="59" t="s">
        <v>133</v>
      </c>
      <c r="G11" s="15" t="s">
        <v>135</v>
      </c>
      <c r="H11" s="29">
        <v>6036397</v>
      </c>
      <c r="I11" s="24">
        <v>5346397</v>
      </c>
      <c r="J11" s="57">
        <v>4111737</v>
      </c>
    </row>
    <row r="12" spans="1:10" ht="24.75" customHeight="1" thickBot="1">
      <c r="A12" s="169"/>
      <c r="B12" s="171"/>
      <c r="C12" s="173"/>
      <c r="D12" s="173"/>
      <c r="E12" s="173"/>
      <c r="F12" s="60" t="s">
        <v>136</v>
      </c>
      <c r="G12" s="61" t="s">
        <v>137</v>
      </c>
      <c r="H12" s="62">
        <v>940000</v>
      </c>
      <c r="I12" s="41">
        <v>1540000</v>
      </c>
      <c r="J12" s="63">
        <v>830500</v>
      </c>
    </row>
    <row r="13" spans="1:10" ht="24.75" customHeight="1" thickBot="1">
      <c r="A13" s="64" t="s">
        <v>138</v>
      </c>
      <c r="B13" s="47" t="s">
        <v>139</v>
      </c>
      <c r="C13" s="48">
        <f>SUM(C14:C16)</f>
        <v>6000000</v>
      </c>
      <c r="D13" s="48">
        <f>SUM(D14:D16)</f>
        <v>7000000</v>
      </c>
      <c r="E13" s="48">
        <f>SUM(E14:E16)</f>
        <v>0</v>
      </c>
      <c r="F13" s="65" t="s">
        <v>140</v>
      </c>
      <c r="G13" s="66" t="s">
        <v>139</v>
      </c>
      <c r="H13" s="49">
        <f>SUM(H14:H16)</f>
        <v>6350000</v>
      </c>
      <c r="I13" s="48">
        <f>SUM(I14:I16)</f>
        <v>7599998</v>
      </c>
      <c r="J13" s="50">
        <f>SUM(J14:J16)</f>
        <v>1873952</v>
      </c>
    </row>
    <row r="14" spans="1:10" ht="24.75" customHeight="1">
      <c r="A14" s="51" t="s">
        <v>141</v>
      </c>
      <c r="B14" s="67" t="s">
        <v>142</v>
      </c>
      <c r="C14" s="53">
        <v>6000000</v>
      </c>
      <c r="D14" s="53">
        <v>7000000</v>
      </c>
      <c r="E14" s="53"/>
      <c r="F14" s="54" t="s">
        <v>141</v>
      </c>
      <c r="G14" s="55" t="s">
        <v>143</v>
      </c>
      <c r="H14" s="56">
        <v>6350000</v>
      </c>
      <c r="I14" s="53">
        <v>7599998</v>
      </c>
      <c r="J14" s="57">
        <v>1873952</v>
      </c>
    </row>
    <row r="15" spans="1:10" ht="24.75" customHeight="1">
      <c r="A15" s="58" t="s">
        <v>144</v>
      </c>
      <c r="B15" s="2" t="s">
        <v>145</v>
      </c>
      <c r="C15" s="24"/>
      <c r="D15" s="24"/>
      <c r="E15" s="53"/>
      <c r="F15" s="59" t="s">
        <v>144</v>
      </c>
      <c r="G15" s="15" t="s">
        <v>146</v>
      </c>
      <c r="H15" s="29"/>
      <c r="I15" s="24"/>
      <c r="J15" s="57"/>
    </row>
    <row r="16" spans="1:10" ht="24.75" customHeight="1" thickBot="1">
      <c r="A16" s="68" t="s">
        <v>147</v>
      </c>
      <c r="B16" s="69" t="s">
        <v>148</v>
      </c>
      <c r="C16" s="41"/>
      <c r="D16" s="41"/>
      <c r="E16" s="70"/>
      <c r="F16" s="60" t="s">
        <v>147</v>
      </c>
      <c r="G16" s="61" t="s">
        <v>149</v>
      </c>
      <c r="H16" s="62"/>
      <c r="I16" s="41"/>
      <c r="J16" s="63"/>
    </row>
    <row r="17" spans="1:10" ht="40.5" customHeight="1" thickBot="1">
      <c r="A17" s="64" t="s">
        <v>150</v>
      </c>
      <c r="B17" s="71" t="s">
        <v>151</v>
      </c>
      <c r="C17" s="48">
        <f>C7+C13</f>
        <v>31676240</v>
      </c>
      <c r="D17" s="48">
        <f>D7+D13</f>
        <v>34336240</v>
      </c>
      <c r="E17" s="48">
        <f>E7+E13</f>
        <v>21104228</v>
      </c>
      <c r="F17" s="72" t="s">
        <v>152</v>
      </c>
      <c r="G17" s="73" t="s">
        <v>153</v>
      </c>
      <c r="H17" s="49">
        <f>SUM(H7,H13)</f>
        <v>34626397</v>
      </c>
      <c r="I17" s="150">
        <f>SUM(I7,I13)</f>
        <v>37286397</v>
      </c>
      <c r="J17" s="151">
        <f>SUM(J7,J13)</f>
        <v>21402577</v>
      </c>
    </row>
    <row r="18" spans="1:10" ht="24.75" customHeight="1" thickBot="1">
      <c r="A18" s="74" t="s">
        <v>154</v>
      </c>
      <c r="B18" s="75" t="s">
        <v>155</v>
      </c>
      <c r="C18" s="76">
        <v>3423760</v>
      </c>
      <c r="D18" s="76">
        <v>3423760</v>
      </c>
      <c r="E18" s="76">
        <v>3463454</v>
      </c>
      <c r="F18" s="77" t="s">
        <v>154</v>
      </c>
      <c r="G18" s="78" t="s">
        <v>2</v>
      </c>
      <c r="H18" s="79">
        <v>473603</v>
      </c>
      <c r="I18" s="76">
        <v>473603</v>
      </c>
      <c r="J18" s="131">
        <v>473603</v>
      </c>
    </row>
    <row r="19" spans="1:10" ht="24.75" customHeight="1" thickBot="1">
      <c r="A19" s="80" t="s">
        <v>156</v>
      </c>
      <c r="B19" s="81" t="s">
        <v>157</v>
      </c>
      <c r="C19" s="82">
        <f>SUM(C17,C18)</f>
        <v>35100000</v>
      </c>
      <c r="D19" s="82">
        <f>SUM(D17,D18)</f>
        <v>37760000</v>
      </c>
      <c r="E19" s="82">
        <f>SUM(E17,E18)</f>
        <v>24567682</v>
      </c>
      <c r="F19" s="83" t="s">
        <v>158</v>
      </c>
      <c r="G19" s="84" t="s">
        <v>159</v>
      </c>
      <c r="H19" s="85">
        <f>SUM(H17,H18)</f>
        <v>35100000</v>
      </c>
      <c r="I19" s="86">
        <f>SUM(I17,I18)</f>
        <v>37760000</v>
      </c>
      <c r="J19" s="94">
        <f>SUM(J17,J18)</f>
        <v>21876180</v>
      </c>
    </row>
    <row r="20" spans="1:6" ht="24.75" customHeight="1">
      <c r="A20" s="1"/>
      <c r="F20" s="1"/>
    </row>
    <row r="21" spans="1:6" ht="24.75" customHeight="1">
      <c r="A21" s="1"/>
      <c r="F21" s="1"/>
    </row>
    <row r="22" spans="1:6" ht="24.75" customHeight="1">
      <c r="A22" s="1"/>
      <c r="F22" s="1"/>
    </row>
    <row r="23" spans="1:6" ht="24.75" customHeight="1">
      <c r="A23" s="1"/>
      <c r="F23" s="1"/>
    </row>
    <row r="24" spans="1:6" ht="24.75" customHeight="1">
      <c r="A24" s="1"/>
      <c r="F24" s="1"/>
    </row>
    <row r="25" spans="1:6" ht="24.75" customHeight="1">
      <c r="A25" s="1"/>
      <c r="F25" s="1"/>
    </row>
    <row r="26" spans="1:6" ht="24.75" customHeight="1">
      <c r="A26" s="1"/>
      <c r="F26" s="1"/>
    </row>
    <row r="27" spans="1:6" ht="24.75" customHeight="1">
      <c r="A27" s="1"/>
      <c r="F27" s="1"/>
    </row>
    <row r="28" ht="24.75" customHeight="1">
      <c r="A28" s="1"/>
    </row>
    <row r="29" ht="24.75" customHeight="1">
      <c r="A29" s="1"/>
    </row>
    <row r="30" ht="24.75" customHeight="1">
      <c r="A30" s="1"/>
    </row>
    <row r="31" ht="24.75" customHeight="1">
      <c r="A31" s="1"/>
    </row>
    <row r="32" ht="24.75" customHeight="1">
      <c r="A32" s="1"/>
    </row>
    <row r="33" ht="24.75" customHeight="1">
      <c r="A33" s="1"/>
    </row>
    <row r="34" ht="24.75" customHeight="1">
      <c r="A34" s="1"/>
    </row>
    <row r="35" ht="24.75" customHeight="1">
      <c r="A35" s="1"/>
    </row>
    <row r="36" ht="24.75" customHeight="1">
      <c r="A36" s="1"/>
    </row>
    <row r="37" ht="24.75" customHeight="1">
      <c r="A37" s="1"/>
    </row>
    <row r="38" ht="24.75" customHeight="1">
      <c r="A38" s="1"/>
    </row>
    <row r="39" ht="24.75" customHeight="1">
      <c r="A39" s="1"/>
    </row>
    <row r="40" ht="24.75" customHeight="1">
      <c r="A40" s="1"/>
    </row>
    <row r="41" ht="24.75" customHeight="1">
      <c r="A41" s="1"/>
    </row>
    <row r="42" ht="24.75" customHeight="1">
      <c r="A42" s="1"/>
    </row>
    <row r="43" ht="24.75" customHeight="1">
      <c r="A43" s="1"/>
    </row>
    <row r="44" ht="24.75" customHeight="1">
      <c r="A44" s="1"/>
    </row>
    <row r="45" ht="24.75" customHeight="1">
      <c r="A45" s="1"/>
    </row>
    <row r="46" ht="24.75" customHeight="1">
      <c r="A46" s="1"/>
    </row>
    <row r="47" ht="24.75" customHeight="1">
      <c r="A47" s="1"/>
    </row>
    <row r="48" ht="24.75" customHeight="1">
      <c r="A48" s="1"/>
    </row>
    <row r="49" ht="24.75" customHeight="1">
      <c r="A49" s="1"/>
    </row>
    <row r="50" ht="24.75" customHeight="1">
      <c r="A50" s="1"/>
    </row>
    <row r="51" ht="24.75" customHeight="1">
      <c r="A51" s="1"/>
    </row>
    <row r="52" ht="24.75" customHeight="1">
      <c r="A52" s="1"/>
    </row>
    <row r="53" ht="24.75" customHeight="1">
      <c r="A53" s="1"/>
    </row>
    <row r="54" ht="24.75" customHeight="1">
      <c r="A54" s="1"/>
    </row>
    <row r="55" ht="24.75" customHeight="1">
      <c r="A55" s="1"/>
    </row>
    <row r="56" ht="24.75" customHeight="1">
      <c r="A56" s="1"/>
    </row>
  </sheetData>
  <sheetProtection/>
  <mergeCells count="14">
    <mergeCell ref="F7:G7"/>
    <mergeCell ref="A11:A12"/>
    <mergeCell ref="B11:B12"/>
    <mergeCell ref="C11:C12"/>
    <mergeCell ref="D11:D12"/>
    <mergeCell ref="E11:E12"/>
    <mergeCell ref="A1:J1"/>
    <mergeCell ref="H2:J2"/>
    <mergeCell ref="A4:B6"/>
    <mergeCell ref="C4:E4"/>
    <mergeCell ref="F4:G6"/>
    <mergeCell ref="H4:J4"/>
    <mergeCell ref="C5:E5"/>
    <mergeCell ref="H5:J5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B48" sqref="B48"/>
    </sheetView>
  </sheetViews>
  <sheetFormatPr defaultColWidth="9.140625" defaultRowHeight="18" customHeight="1"/>
  <cols>
    <col min="1" max="1" width="6.140625" style="0" customWidth="1"/>
    <col min="2" max="2" width="55.8515625" style="0" customWidth="1"/>
    <col min="3" max="3" width="16.7109375" style="0" bestFit="1" customWidth="1"/>
    <col min="4" max="4" width="16.28125" style="0" bestFit="1" customWidth="1"/>
    <col min="5" max="5" width="17.00390625" style="0" customWidth="1"/>
  </cols>
  <sheetData>
    <row r="1" spans="1:5" ht="18" customHeight="1">
      <c r="A1" s="180" t="s">
        <v>300</v>
      </c>
      <c r="B1" s="180"/>
      <c r="C1" s="180"/>
      <c r="D1" s="180"/>
      <c r="E1" s="180"/>
    </row>
    <row r="2" spans="1:5" ht="18" customHeight="1">
      <c r="A2" s="180"/>
      <c r="B2" s="180"/>
      <c r="C2" s="180"/>
      <c r="D2" s="180"/>
      <c r="E2" s="180"/>
    </row>
    <row r="3" spans="1:5" ht="18" customHeight="1">
      <c r="A3" s="180" t="s">
        <v>250</v>
      </c>
      <c r="B3" s="180"/>
      <c r="C3" s="180"/>
      <c r="D3" s="180"/>
      <c r="E3" s="180"/>
    </row>
    <row r="4" spans="3:5" ht="18" customHeight="1">
      <c r="C4" s="153" t="s">
        <v>308</v>
      </c>
      <c r="D4" s="153"/>
      <c r="E4" s="153"/>
    </row>
    <row r="5" ht="18" customHeight="1" thickBot="1">
      <c r="E5" s="148" t="s">
        <v>259</v>
      </c>
    </row>
    <row r="6" spans="1:5" ht="25.5" customHeight="1">
      <c r="A6" s="174" t="s">
        <v>45</v>
      </c>
      <c r="B6" s="176" t="s">
        <v>4</v>
      </c>
      <c r="C6" s="178"/>
      <c r="D6" s="178"/>
      <c r="E6" s="179"/>
    </row>
    <row r="7" spans="1:5" ht="38.25" customHeight="1">
      <c r="A7" s="175"/>
      <c r="B7" s="177"/>
      <c r="C7" s="5" t="s">
        <v>1</v>
      </c>
      <c r="D7" s="5" t="s">
        <v>110</v>
      </c>
      <c r="E7" s="6" t="s">
        <v>174</v>
      </c>
    </row>
    <row r="8" spans="1:5" ht="13.5" customHeight="1">
      <c r="A8" s="8" t="s">
        <v>14</v>
      </c>
      <c r="B8" s="9" t="s">
        <v>12</v>
      </c>
      <c r="C8" s="21">
        <f>SUM(C9,C16)</f>
        <v>17440062</v>
      </c>
      <c r="D8" s="21">
        <f>SUM(D9,D16)</f>
        <v>18100062</v>
      </c>
      <c r="E8" s="22">
        <f>SUM(E9,E16)</f>
        <v>16368069</v>
      </c>
    </row>
    <row r="9" spans="1:5" ht="13.5" customHeight="1">
      <c r="A9" s="7" t="s">
        <v>5</v>
      </c>
      <c r="B9" s="2" t="s">
        <v>6</v>
      </c>
      <c r="C9" s="24">
        <f>SUM(C10:C15)</f>
        <v>11840062</v>
      </c>
      <c r="D9" s="24">
        <f>SUM(D10:D15)</f>
        <v>12500062</v>
      </c>
      <c r="E9" s="24">
        <f>SUM(E10:E15)</f>
        <v>13657906</v>
      </c>
    </row>
    <row r="10" spans="1:5" ht="13.5" customHeight="1">
      <c r="A10" s="7"/>
      <c r="B10" s="2" t="s">
        <v>40</v>
      </c>
      <c r="C10" s="24">
        <v>7376294</v>
      </c>
      <c r="D10" s="24">
        <v>7376294</v>
      </c>
      <c r="E10" s="27">
        <v>8376294</v>
      </c>
    </row>
    <row r="11" spans="1:5" ht="13.5" customHeight="1">
      <c r="A11" s="7"/>
      <c r="B11" s="39" t="s">
        <v>114</v>
      </c>
      <c r="C11" s="24"/>
      <c r="D11" s="24"/>
      <c r="E11" s="27"/>
    </row>
    <row r="12" spans="1:5" ht="13.5" customHeight="1">
      <c r="A12" s="7"/>
      <c r="B12" s="3" t="s">
        <v>44</v>
      </c>
      <c r="C12" s="24">
        <v>3263768</v>
      </c>
      <c r="D12" s="24">
        <v>3263768</v>
      </c>
      <c r="E12" s="24">
        <v>3565992</v>
      </c>
    </row>
    <row r="13" spans="1:5" ht="13.5" customHeight="1">
      <c r="A13" s="7"/>
      <c r="B13" s="2" t="s">
        <v>41</v>
      </c>
      <c r="C13" s="24">
        <v>1200000</v>
      </c>
      <c r="D13" s="24">
        <v>1200000</v>
      </c>
      <c r="E13" s="27">
        <v>1200000</v>
      </c>
    </row>
    <row r="14" spans="1:5" ht="13.5" customHeight="1">
      <c r="A14" s="7"/>
      <c r="B14" s="2" t="s">
        <v>42</v>
      </c>
      <c r="C14" s="24"/>
      <c r="D14" s="24"/>
      <c r="E14" s="27"/>
    </row>
    <row r="15" spans="1:5" ht="13.5" customHeight="1">
      <c r="A15" s="7"/>
      <c r="B15" s="2" t="s">
        <v>43</v>
      </c>
      <c r="C15" s="24"/>
      <c r="D15" s="24">
        <v>660000</v>
      </c>
      <c r="E15" s="27">
        <v>515620</v>
      </c>
    </row>
    <row r="16" spans="1:5" ht="13.5" customHeight="1">
      <c r="A16" s="7" t="s">
        <v>7</v>
      </c>
      <c r="B16" s="2" t="s">
        <v>8</v>
      </c>
      <c r="C16" s="24">
        <v>5600000</v>
      </c>
      <c r="D16" s="24">
        <v>5600000</v>
      </c>
      <c r="E16" s="27">
        <v>2710163</v>
      </c>
    </row>
    <row r="17" spans="1:5" ht="13.5" customHeight="1">
      <c r="A17" s="10" t="s">
        <v>15</v>
      </c>
      <c r="B17" s="9" t="s">
        <v>11</v>
      </c>
      <c r="C17" s="21">
        <v>6000000</v>
      </c>
      <c r="D17" s="21">
        <v>7000000</v>
      </c>
      <c r="E17" s="22"/>
    </row>
    <row r="18" spans="1:5" ht="13.5" customHeight="1">
      <c r="A18" s="10" t="s">
        <v>16</v>
      </c>
      <c r="B18" s="9" t="s">
        <v>64</v>
      </c>
      <c r="C18" s="21">
        <f>SUM(C19:C23)</f>
        <v>8010000</v>
      </c>
      <c r="D18" s="21">
        <f>SUM(D19:D23)</f>
        <v>8010000</v>
      </c>
      <c r="E18" s="22">
        <f>SUM(E19:E23)</f>
        <v>4592111</v>
      </c>
    </row>
    <row r="19" spans="1:5" ht="13.5" customHeight="1">
      <c r="A19" s="7" t="s">
        <v>9</v>
      </c>
      <c r="B19" s="2" t="s">
        <v>17</v>
      </c>
      <c r="C19" s="24">
        <v>900000</v>
      </c>
      <c r="D19" s="24">
        <v>900000</v>
      </c>
      <c r="E19" s="27">
        <v>864365</v>
      </c>
    </row>
    <row r="20" spans="1:5" ht="13.5" customHeight="1">
      <c r="A20" s="7" t="s">
        <v>10</v>
      </c>
      <c r="B20" s="2" t="s">
        <v>18</v>
      </c>
      <c r="C20" s="24">
        <v>6800000</v>
      </c>
      <c r="D20" s="24">
        <v>6800000</v>
      </c>
      <c r="E20" s="27">
        <v>3207967</v>
      </c>
    </row>
    <row r="21" spans="1:5" ht="13.5" customHeight="1">
      <c r="A21" s="7" t="s">
        <v>13</v>
      </c>
      <c r="B21" s="2" t="s">
        <v>19</v>
      </c>
      <c r="C21" s="24">
        <v>300000</v>
      </c>
      <c r="D21" s="24">
        <v>300000</v>
      </c>
      <c r="E21" s="27">
        <v>501236</v>
      </c>
    </row>
    <row r="22" spans="1:5" ht="13.5" customHeight="1">
      <c r="A22" s="7" t="s">
        <v>46</v>
      </c>
      <c r="B22" s="2" t="s">
        <v>20</v>
      </c>
      <c r="C22" s="24"/>
      <c r="D22" s="24"/>
      <c r="E22" s="27"/>
    </row>
    <row r="23" spans="1:5" ht="13.5" customHeight="1">
      <c r="A23" s="7" t="s">
        <v>47</v>
      </c>
      <c r="B23" s="2" t="s">
        <v>21</v>
      </c>
      <c r="C23" s="24">
        <v>10000</v>
      </c>
      <c r="D23" s="24">
        <v>10000</v>
      </c>
      <c r="E23" s="27">
        <v>18543</v>
      </c>
    </row>
    <row r="24" spans="1:5" ht="13.5" customHeight="1">
      <c r="A24" s="10" t="s">
        <v>22</v>
      </c>
      <c r="B24" s="9" t="s">
        <v>65</v>
      </c>
      <c r="C24" s="21">
        <f>SUM(C25:C32)</f>
        <v>226178</v>
      </c>
      <c r="D24" s="21">
        <f>SUM(D25:D32)</f>
        <v>1226178</v>
      </c>
      <c r="E24" s="22">
        <f>SUM(E25:E32)</f>
        <v>144048</v>
      </c>
    </row>
    <row r="25" spans="1:5" ht="13.5" customHeight="1">
      <c r="A25" s="7" t="s">
        <v>48</v>
      </c>
      <c r="B25" s="2" t="s">
        <v>23</v>
      </c>
      <c r="C25" s="24"/>
      <c r="D25" s="24"/>
      <c r="E25" s="27"/>
    </row>
    <row r="26" spans="1:5" ht="13.5" customHeight="1">
      <c r="A26" s="7" t="s">
        <v>49</v>
      </c>
      <c r="B26" s="2" t="s">
        <v>24</v>
      </c>
      <c r="C26" s="24"/>
      <c r="D26" s="24"/>
      <c r="E26" s="27"/>
    </row>
    <row r="27" spans="1:5" ht="13.5" customHeight="1">
      <c r="A27" s="7" t="s">
        <v>50</v>
      </c>
      <c r="B27" s="2" t="s">
        <v>25</v>
      </c>
      <c r="C27" s="24">
        <v>30000</v>
      </c>
      <c r="D27" s="24">
        <v>30000</v>
      </c>
      <c r="E27" s="27">
        <v>110960</v>
      </c>
    </row>
    <row r="28" spans="1:5" ht="13.5" customHeight="1">
      <c r="A28" s="7" t="s">
        <v>51</v>
      </c>
      <c r="B28" s="2" t="s">
        <v>26</v>
      </c>
      <c r="C28" s="24"/>
      <c r="D28" s="24"/>
      <c r="E28" s="27"/>
    </row>
    <row r="29" spans="1:5" ht="13.5" customHeight="1">
      <c r="A29" s="7" t="s">
        <v>52</v>
      </c>
      <c r="B29" s="2" t="s">
        <v>27</v>
      </c>
      <c r="C29" s="24">
        <v>8100</v>
      </c>
      <c r="D29" s="24">
        <v>8100</v>
      </c>
      <c r="E29" s="27">
        <v>23841</v>
      </c>
    </row>
    <row r="30" spans="1:5" ht="13.5" customHeight="1">
      <c r="A30" s="7" t="s">
        <v>53</v>
      </c>
      <c r="B30" s="2" t="s">
        <v>28</v>
      </c>
      <c r="C30" s="24"/>
      <c r="D30" s="24"/>
      <c r="E30" s="27"/>
    </row>
    <row r="31" spans="1:5" ht="13.5" customHeight="1">
      <c r="A31" s="7" t="s">
        <v>54</v>
      </c>
      <c r="B31" s="2" t="s">
        <v>29</v>
      </c>
      <c r="C31" s="24">
        <v>4000</v>
      </c>
      <c r="D31" s="24">
        <v>4000</v>
      </c>
      <c r="E31" s="27">
        <v>212</v>
      </c>
    </row>
    <row r="32" spans="1:5" ht="13.5" customHeight="1">
      <c r="A32" s="7" t="s">
        <v>55</v>
      </c>
      <c r="B32" s="2" t="s">
        <v>0</v>
      </c>
      <c r="C32" s="24">
        <v>184078</v>
      </c>
      <c r="D32" s="24">
        <v>1184078</v>
      </c>
      <c r="E32" s="27">
        <v>9035</v>
      </c>
    </row>
    <row r="33" spans="1:5" ht="13.5" customHeight="1">
      <c r="A33" s="10" t="s">
        <v>30</v>
      </c>
      <c r="B33" s="9" t="s">
        <v>66</v>
      </c>
      <c r="C33" s="21">
        <f>SUM(C34:C35)</f>
        <v>0</v>
      </c>
      <c r="D33" s="21">
        <f>SUM(D34:D35)</f>
        <v>0</v>
      </c>
      <c r="E33" s="22">
        <f>SUM(E34:E35)</f>
        <v>0</v>
      </c>
    </row>
    <row r="34" spans="1:5" ht="13.5" customHeight="1">
      <c r="A34" s="7" t="s">
        <v>56</v>
      </c>
      <c r="B34" s="2" t="s">
        <v>31</v>
      </c>
      <c r="C34" s="24"/>
      <c r="D34" s="24"/>
      <c r="E34" s="27"/>
    </row>
    <row r="35" spans="1:5" ht="13.5" customHeight="1">
      <c r="A35" s="7" t="s">
        <v>57</v>
      </c>
      <c r="B35" s="40" t="s">
        <v>115</v>
      </c>
      <c r="C35" s="24"/>
      <c r="D35" s="24"/>
      <c r="E35" s="27"/>
    </row>
    <row r="36" spans="1:6" ht="13.5" customHeight="1">
      <c r="A36" s="10" t="s">
        <v>32</v>
      </c>
      <c r="B36" s="9" t="s">
        <v>67</v>
      </c>
      <c r="C36" s="21">
        <f>SUM(C37:C38)</f>
        <v>0</v>
      </c>
      <c r="D36" s="21"/>
      <c r="E36" s="22"/>
      <c r="F36" s="4"/>
    </row>
    <row r="37" spans="1:5" ht="13.5" customHeight="1">
      <c r="A37" s="7" t="s">
        <v>58</v>
      </c>
      <c r="B37" s="2" t="s">
        <v>33</v>
      </c>
      <c r="C37" s="24"/>
      <c r="D37" s="24"/>
      <c r="E37" s="27"/>
    </row>
    <row r="38" spans="1:5" ht="13.5" customHeight="1">
      <c r="A38" s="7" t="s">
        <v>59</v>
      </c>
      <c r="B38" s="2" t="s">
        <v>34</v>
      </c>
      <c r="C38" s="24"/>
      <c r="D38" s="24"/>
      <c r="E38" s="27"/>
    </row>
    <row r="39" spans="1:5" ht="13.5" customHeight="1">
      <c r="A39" s="10" t="s">
        <v>35</v>
      </c>
      <c r="B39" s="9" t="s">
        <v>68</v>
      </c>
      <c r="C39" s="21">
        <f>SUM(C40:C41)</f>
        <v>0</v>
      </c>
      <c r="D39" s="21">
        <f>SUM(D40:D41)</f>
        <v>0</v>
      </c>
      <c r="E39" s="22">
        <f>SUM(E40:E41)</f>
        <v>0</v>
      </c>
    </row>
    <row r="40" spans="1:5" ht="13.5" customHeight="1">
      <c r="A40" s="7" t="s">
        <v>60</v>
      </c>
      <c r="B40" s="2" t="s">
        <v>36</v>
      </c>
      <c r="C40" s="24"/>
      <c r="D40" s="24"/>
      <c r="E40" s="27"/>
    </row>
    <row r="41" spans="1:5" ht="13.5" customHeight="1">
      <c r="A41" s="7" t="s">
        <v>61</v>
      </c>
      <c r="B41" s="2" t="s">
        <v>37</v>
      </c>
      <c r="C41" s="24"/>
      <c r="D41" s="24"/>
      <c r="E41" s="27"/>
    </row>
    <row r="42" spans="1:5" ht="13.5" customHeight="1">
      <c r="A42" s="10" t="s">
        <v>38</v>
      </c>
      <c r="B42" s="11" t="s">
        <v>69</v>
      </c>
      <c r="C42" s="21">
        <f>SUM(C8,C17,C18,C24,C33,C36,C39)</f>
        <v>31676240</v>
      </c>
      <c r="D42" s="21">
        <f>SUM(D8,D17,D18,D24,D33,D36,D39)</f>
        <v>34336240</v>
      </c>
      <c r="E42" s="22">
        <f>SUM(E8,E17,E18,E24,E33,E36,E39)</f>
        <v>21104228</v>
      </c>
    </row>
    <row r="43" spans="1:5" ht="13.5" customHeight="1">
      <c r="A43" s="10" t="s">
        <v>70</v>
      </c>
      <c r="B43" s="9" t="s">
        <v>118</v>
      </c>
      <c r="C43" s="21">
        <f>SUM(C44:C46)</f>
        <v>3423760</v>
      </c>
      <c r="D43" s="21">
        <f>SUM(D44:D46)</f>
        <v>3423760</v>
      </c>
      <c r="E43" s="21">
        <f>SUM(E44:E46)</f>
        <v>3463454</v>
      </c>
    </row>
    <row r="44" spans="1:5" ht="13.5" customHeight="1">
      <c r="A44" s="7" t="s">
        <v>62</v>
      </c>
      <c r="B44" s="2" t="s">
        <v>39</v>
      </c>
      <c r="C44" s="24">
        <v>3423760</v>
      </c>
      <c r="D44" s="24">
        <v>3423760</v>
      </c>
      <c r="E44" s="27">
        <v>3463454</v>
      </c>
    </row>
    <row r="45" spans="1:5" ht="13.5" customHeight="1">
      <c r="A45" s="7" t="s">
        <v>63</v>
      </c>
      <c r="B45" s="40" t="s">
        <v>119</v>
      </c>
      <c r="C45" s="24"/>
      <c r="D45" s="24"/>
      <c r="E45" s="27"/>
    </row>
    <row r="46" spans="1:5" ht="13.5" customHeight="1">
      <c r="A46" s="43" t="s">
        <v>116</v>
      </c>
      <c r="B46" s="44" t="s">
        <v>117</v>
      </c>
      <c r="C46" s="41"/>
      <c r="D46" s="41"/>
      <c r="E46" s="42"/>
    </row>
    <row r="47" spans="1:5" ht="13.5" customHeight="1" thickBot="1">
      <c r="A47" s="12" t="s">
        <v>72</v>
      </c>
      <c r="B47" s="13" t="s">
        <v>71</v>
      </c>
      <c r="C47" s="32">
        <f>SUM(C42,C43)</f>
        <v>35100000</v>
      </c>
      <c r="D47" s="32">
        <f>SUM(D42,D43)</f>
        <v>37760000</v>
      </c>
      <c r="E47" s="26">
        <f>SUM(E42,E43)</f>
        <v>24567682</v>
      </c>
    </row>
    <row r="48" ht="18" customHeight="1">
      <c r="A48" s="1"/>
    </row>
    <row r="49" ht="18" customHeight="1">
      <c r="A49" s="1"/>
    </row>
    <row r="50" ht="18" customHeight="1">
      <c r="A50" s="1"/>
    </row>
  </sheetData>
  <sheetProtection/>
  <mergeCells count="7">
    <mergeCell ref="A6:A7"/>
    <mergeCell ref="B6:B7"/>
    <mergeCell ref="C6:E6"/>
    <mergeCell ref="A1:E1"/>
    <mergeCell ref="A2:E2"/>
    <mergeCell ref="C4:E4"/>
    <mergeCell ref="A3:E3"/>
  </mergeCells>
  <printOptions/>
  <pageMargins left="0.15" right="0.15" top="1" bottom="1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C4" sqref="C4:E4"/>
    </sheetView>
  </sheetViews>
  <sheetFormatPr defaultColWidth="9.140625" defaultRowHeight="18" customHeight="1"/>
  <cols>
    <col min="1" max="1" width="6.140625" style="0" customWidth="1"/>
    <col min="2" max="2" width="54.140625" style="0" customWidth="1"/>
    <col min="3" max="3" width="16.57421875" style="0" bestFit="1" customWidth="1"/>
    <col min="4" max="5" width="16.7109375" style="0" bestFit="1" customWidth="1"/>
  </cols>
  <sheetData>
    <row r="1" spans="1:5" ht="18" customHeight="1">
      <c r="A1" s="180" t="s">
        <v>300</v>
      </c>
      <c r="B1" s="180"/>
      <c r="C1" s="180"/>
      <c r="D1" s="180"/>
      <c r="E1" s="180"/>
    </row>
    <row r="2" spans="1:5" ht="18" customHeight="1">
      <c r="A2" s="180"/>
      <c r="B2" s="180"/>
      <c r="C2" s="180"/>
      <c r="D2" s="180"/>
      <c r="E2" s="180"/>
    </row>
    <row r="3" spans="1:5" ht="18" customHeight="1">
      <c r="A3" s="180" t="s">
        <v>251</v>
      </c>
      <c r="B3" s="180"/>
      <c r="C3" s="180"/>
      <c r="D3" s="180"/>
      <c r="E3" s="180"/>
    </row>
    <row r="4" spans="3:5" ht="18" customHeight="1">
      <c r="C4" s="153" t="s">
        <v>309</v>
      </c>
      <c r="D4" s="153"/>
      <c r="E4" s="153"/>
    </row>
    <row r="5" ht="18" customHeight="1" thickBot="1">
      <c r="E5" s="148" t="s">
        <v>260</v>
      </c>
    </row>
    <row r="6" spans="1:5" ht="22.5" customHeight="1" thickBot="1">
      <c r="A6" s="174" t="s">
        <v>45</v>
      </c>
      <c r="B6" s="181" t="s">
        <v>73</v>
      </c>
      <c r="C6" s="183"/>
      <c r="D6" s="184"/>
      <c r="E6" s="185"/>
    </row>
    <row r="7" spans="1:5" ht="39.75" customHeight="1">
      <c r="A7" s="175"/>
      <c r="B7" s="182"/>
      <c r="C7" s="33" t="s">
        <v>1</v>
      </c>
      <c r="D7" s="34" t="s">
        <v>110</v>
      </c>
      <c r="E7" s="35" t="s">
        <v>174</v>
      </c>
    </row>
    <row r="8" spans="1:5" ht="13.5" customHeight="1">
      <c r="A8" s="8" t="s">
        <v>14</v>
      </c>
      <c r="B8" s="16" t="s">
        <v>83</v>
      </c>
      <c r="C8" s="28">
        <f>SUM(C9,C18)</f>
        <v>6400000</v>
      </c>
      <c r="D8" s="21">
        <f>SUM(D9,D18)</f>
        <v>7400000</v>
      </c>
      <c r="E8" s="22">
        <f>SUM(E9,E18)</f>
        <v>5241291</v>
      </c>
    </row>
    <row r="9" spans="1:5" ht="13.5" customHeight="1">
      <c r="A9" s="7" t="s">
        <v>5</v>
      </c>
      <c r="B9" s="15" t="s">
        <v>74</v>
      </c>
      <c r="C9" s="29">
        <f>SUM(C10:C17)</f>
        <v>6400000</v>
      </c>
      <c r="D9" s="24">
        <f>SUM(D10:D17)</f>
        <v>7400000</v>
      </c>
      <c r="E9" s="27">
        <f>SUM(E10:E17)</f>
        <v>5241291</v>
      </c>
    </row>
    <row r="10" spans="1:5" ht="13.5" customHeight="1">
      <c r="A10" s="7"/>
      <c r="B10" s="15" t="s">
        <v>75</v>
      </c>
      <c r="C10" s="29">
        <v>6000000</v>
      </c>
      <c r="D10" s="24">
        <v>7000000</v>
      </c>
      <c r="E10" s="27">
        <v>5013082</v>
      </c>
    </row>
    <row r="11" spans="1:5" ht="13.5" customHeight="1">
      <c r="A11" s="7"/>
      <c r="B11" s="17" t="s">
        <v>76</v>
      </c>
      <c r="C11" s="29"/>
      <c r="D11" s="24"/>
      <c r="E11" s="27"/>
    </row>
    <row r="12" spans="1:5" ht="13.5" customHeight="1">
      <c r="A12" s="7"/>
      <c r="B12" s="17" t="s">
        <v>77</v>
      </c>
      <c r="C12" s="29"/>
      <c r="D12" s="24"/>
      <c r="E12" s="27"/>
    </row>
    <row r="13" spans="1:5" ht="13.5" customHeight="1">
      <c r="A13" s="7"/>
      <c r="B13" s="15" t="s">
        <v>78</v>
      </c>
      <c r="C13" s="29">
        <v>200000</v>
      </c>
      <c r="D13" s="24">
        <v>200000</v>
      </c>
      <c r="E13" s="27">
        <v>144167</v>
      </c>
    </row>
    <row r="14" spans="1:5" ht="13.5" customHeight="1">
      <c r="A14" s="7"/>
      <c r="B14" s="15" t="s">
        <v>79</v>
      </c>
      <c r="C14" s="29"/>
      <c r="D14" s="24"/>
      <c r="E14" s="27"/>
    </row>
    <row r="15" spans="1:5" ht="13.5" customHeight="1">
      <c r="A15" s="7"/>
      <c r="B15" s="15" t="s">
        <v>80</v>
      </c>
      <c r="C15" s="29"/>
      <c r="D15" s="24"/>
      <c r="E15" s="27"/>
    </row>
    <row r="16" spans="1:5" ht="13.5" customHeight="1">
      <c r="A16" s="7"/>
      <c r="B16" s="15" t="s">
        <v>81</v>
      </c>
      <c r="C16" s="29"/>
      <c r="D16" s="24">
        <v>50000</v>
      </c>
      <c r="E16" s="27"/>
    </row>
    <row r="17" spans="1:5" ht="13.5" customHeight="1">
      <c r="A17" s="7"/>
      <c r="B17" s="15" t="s">
        <v>82</v>
      </c>
      <c r="C17" s="29">
        <v>200000</v>
      </c>
      <c r="D17" s="24">
        <v>150000</v>
      </c>
      <c r="E17" s="27">
        <v>84042</v>
      </c>
    </row>
    <row r="18" spans="1:5" ht="13.5" customHeight="1">
      <c r="A18" s="7" t="s">
        <v>7</v>
      </c>
      <c r="B18" s="15" t="s">
        <v>108</v>
      </c>
      <c r="C18" s="29">
        <f>SUM(C19:C20)</f>
        <v>0</v>
      </c>
      <c r="D18" s="24">
        <f>SUM(D19:D20)</f>
        <v>0</v>
      </c>
      <c r="E18" s="27">
        <f>SUM(E19:E20)</f>
        <v>0</v>
      </c>
    </row>
    <row r="19" spans="1:5" ht="13.5" customHeight="1">
      <c r="A19" s="7"/>
      <c r="B19" s="15" t="s">
        <v>84</v>
      </c>
      <c r="C19" s="29"/>
      <c r="D19" s="24"/>
      <c r="E19" s="27"/>
    </row>
    <row r="20" spans="1:5" ht="13.5" customHeight="1">
      <c r="A20" s="7"/>
      <c r="B20" s="15" t="s">
        <v>85</v>
      </c>
      <c r="C20" s="29"/>
      <c r="D20" s="24"/>
      <c r="E20" s="27"/>
    </row>
    <row r="21" spans="1:5" ht="13.5" customHeight="1">
      <c r="A21" s="10" t="s">
        <v>15</v>
      </c>
      <c r="B21" s="16" t="s">
        <v>86</v>
      </c>
      <c r="C21" s="28">
        <v>1600000</v>
      </c>
      <c r="D21" s="21">
        <v>1600000</v>
      </c>
      <c r="E21" s="22">
        <v>924473</v>
      </c>
    </row>
    <row r="22" spans="1:5" ht="13.5" customHeight="1">
      <c r="A22" s="10" t="s">
        <v>16</v>
      </c>
      <c r="B22" s="16" t="s">
        <v>92</v>
      </c>
      <c r="C22" s="28">
        <f>SUM(C23:C27)</f>
        <v>13300000</v>
      </c>
      <c r="D22" s="21">
        <f>SUM(D23:D27)</f>
        <v>13800002</v>
      </c>
      <c r="E22" s="22">
        <f>SUM(E23:E27)</f>
        <v>8420624</v>
      </c>
    </row>
    <row r="23" spans="1:5" ht="13.5" customHeight="1">
      <c r="A23" s="7" t="s">
        <v>9</v>
      </c>
      <c r="B23" s="15" t="s">
        <v>87</v>
      </c>
      <c r="C23" s="29">
        <v>2180000</v>
      </c>
      <c r="D23" s="24">
        <v>2220000</v>
      </c>
      <c r="E23" s="27">
        <v>2217715</v>
      </c>
    </row>
    <row r="24" spans="1:5" ht="13.5" customHeight="1">
      <c r="A24" s="7" t="s">
        <v>10</v>
      </c>
      <c r="B24" s="15" t="s">
        <v>88</v>
      </c>
      <c r="C24" s="29">
        <v>290000</v>
      </c>
      <c r="D24" s="24">
        <v>490000</v>
      </c>
      <c r="E24" s="27">
        <v>270377</v>
      </c>
    </row>
    <row r="25" spans="1:5" ht="13.5" customHeight="1">
      <c r="A25" s="7" t="s">
        <v>13</v>
      </c>
      <c r="B25" s="15" t="s">
        <v>89</v>
      </c>
      <c r="C25" s="29">
        <v>8410000</v>
      </c>
      <c r="D25" s="24">
        <v>8570000</v>
      </c>
      <c r="E25" s="27">
        <v>4361453</v>
      </c>
    </row>
    <row r="26" spans="1:5" ht="13.5" customHeight="1">
      <c r="A26" s="7" t="s">
        <v>46</v>
      </c>
      <c r="B26" s="15" t="s">
        <v>90</v>
      </c>
      <c r="C26" s="29"/>
      <c r="D26" s="24"/>
      <c r="E26" s="27"/>
    </row>
    <row r="27" spans="1:5" ht="13.5" customHeight="1">
      <c r="A27" s="7" t="s">
        <v>47</v>
      </c>
      <c r="B27" s="15" t="s">
        <v>91</v>
      </c>
      <c r="C27" s="29">
        <v>2420000</v>
      </c>
      <c r="D27" s="24">
        <v>2520002</v>
      </c>
      <c r="E27" s="27">
        <v>1571079</v>
      </c>
    </row>
    <row r="28" spans="1:5" ht="13.5" customHeight="1">
      <c r="A28" s="10" t="s">
        <v>22</v>
      </c>
      <c r="B28" s="16" t="s">
        <v>96</v>
      </c>
      <c r="C28" s="28">
        <f>SUM(C29:C32)</f>
        <v>940000</v>
      </c>
      <c r="D28" s="21">
        <f>SUM(D29:D32)</f>
        <v>1540000</v>
      </c>
      <c r="E28" s="22">
        <f>SUM(E29:E32)</f>
        <v>830500</v>
      </c>
    </row>
    <row r="29" spans="1:5" ht="13.5" customHeight="1">
      <c r="A29" s="7" t="s">
        <v>48</v>
      </c>
      <c r="B29" s="38" t="s">
        <v>113</v>
      </c>
      <c r="C29" s="29"/>
      <c r="D29" s="24">
        <v>50000</v>
      </c>
      <c r="E29" s="27">
        <v>18500</v>
      </c>
    </row>
    <row r="30" spans="1:5" ht="13.5" customHeight="1">
      <c r="A30" s="7" t="s">
        <v>49</v>
      </c>
      <c r="B30" s="15" t="s">
        <v>93</v>
      </c>
      <c r="C30" s="29"/>
      <c r="D30" s="24"/>
      <c r="E30" s="27"/>
    </row>
    <row r="31" spans="1:5" ht="13.5" customHeight="1">
      <c r="A31" s="7" t="s">
        <v>50</v>
      </c>
      <c r="B31" s="15" t="s">
        <v>94</v>
      </c>
      <c r="C31" s="29"/>
      <c r="D31" s="24"/>
      <c r="E31" s="27"/>
    </row>
    <row r="32" spans="1:5" ht="13.5" customHeight="1">
      <c r="A32" s="7" t="s">
        <v>51</v>
      </c>
      <c r="B32" s="15" t="s">
        <v>95</v>
      </c>
      <c r="C32" s="29">
        <v>940000</v>
      </c>
      <c r="D32" s="24">
        <v>1490000</v>
      </c>
      <c r="E32" s="27">
        <v>812000</v>
      </c>
    </row>
    <row r="33" spans="1:5" ht="13.5" customHeight="1">
      <c r="A33" s="10" t="s">
        <v>30</v>
      </c>
      <c r="B33" s="16" t="s">
        <v>99</v>
      </c>
      <c r="C33" s="28">
        <f>SUM(C34:C37)</f>
        <v>6036397</v>
      </c>
      <c r="D33" s="21">
        <f>SUM(D34:D37)</f>
        <v>5346397</v>
      </c>
      <c r="E33" s="22">
        <f>SUM(E34:E37)</f>
        <v>4111737</v>
      </c>
    </row>
    <row r="34" spans="1:5" ht="13.5" customHeight="1">
      <c r="A34" s="7" t="s">
        <v>52</v>
      </c>
      <c r="B34" s="15" t="s">
        <v>302</v>
      </c>
      <c r="C34" s="29"/>
      <c r="D34" s="24">
        <v>10000</v>
      </c>
      <c r="E34" s="27">
        <v>7046</v>
      </c>
    </row>
    <row r="35" spans="1:5" ht="13.5" customHeight="1">
      <c r="A35" s="7" t="s">
        <v>53</v>
      </c>
      <c r="B35" s="15" t="s">
        <v>109</v>
      </c>
      <c r="C35" s="29">
        <v>4936397</v>
      </c>
      <c r="D35" s="24">
        <v>4236397</v>
      </c>
      <c r="E35" s="27">
        <v>4104691</v>
      </c>
    </row>
    <row r="36" spans="1:5" ht="13.5" customHeight="1">
      <c r="A36" s="7" t="s">
        <v>54</v>
      </c>
      <c r="B36" s="15" t="s">
        <v>97</v>
      </c>
      <c r="C36" s="29">
        <v>1100000</v>
      </c>
      <c r="D36" s="24">
        <v>1100000</v>
      </c>
      <c r="E36" s="27"/>
    </row>
    <row r="37" spans="1:5" ht="13.5" customHeight="1">
      <c r="A37" s="7" t="s">
        <v>55</v>
      </c>
      <c r="B37" s="15" t="s">
        <v>98</v>
      </c>
      <c r="C37" s="29"/>
      <c r="D37" s="24"/>
      <c r="E37" s="27"/>
    </row>
    <row r="38" spans="1:6" ht="13.5" customHeight="1">
      <c r="A38" s="10" t="s">
        <v>32</v>
      </c>
      <c r="B38" s="16" t="s">
        <v>100</v>
      </c>
      <c r="C38" s="28">
        <v>6350000</v>
      </c>
      <c r="D38" s="21">
        <v>7599998</v>
      </c>
      <c r="E38" s="22">
        <v>1873952</v>
      </c>
      <c r="F38" s="4"/>
    </row>
    <row r="39" spans="1:5" ht="13.5" customHeight="1">
      <c r="A39" s="10" t="s">
        <v>35</v>
      </c>
      <c r="B39" s="16" t="s">
        <v>101</v>
      </c>
      <c r="C39" s="28"/>
      <c r="D39" s="21"/>
      <c r="E39" s="22"/>
    </row>
    <row r="40" spans="1:5" ht="13.5" customHeight="1">
      <c r="A40" s="10" t="s">
        <v>38</v>
      </c>
      <c r="B40" s="16" t="s">
        <v>103</v>
      </c>
      <c r="C40" s="28">
        <f>SUM(C41:C42)</f>
        <v>0</v>
      </c>
      <c r="D40" s="21">
        <f>SUM(D41:D42)</f>
        <v>0</v>
      </c>
      <c r="E40" s="22">
        <f>SUM(E41:E42)</f>
        <v>0</v>
      </c>
    </row>
    <row r="41" spans="1:5" ht="13.5" customHeight="1">
      <c r="A41" s="14" t="s">
        <v>56</v>
      </c>
      <c r="B41" s="18" t="s">
        <v>102</v>
      </c>
      <c r="C41" s="30"/>
      <c r="D41" s="25"/>
      <c r="E41" s="27"/>
    </row>
    <row r="42" spans="1:5" ht="13.5" customHeight="1">
      <c r="A42" s="14" t="s">
        <v>57</v>
      </c>
      <c r="B42" s="18" t="s">
        <v>112</v>
      </c>
      <c r="C42" s="30"/>
      <c r="D42" s="25"/>
      <c r="E42" s="27"/>
    </row>
    <row r="43" spans="1:5" ht="13.5" customHeight="1">
      <c r="A43" s="10" t="s">
        <v>70</v>
      </c>
      <c r="B43" s="19" t="s">
        <v>104</v>
      </c>
      <c r="C43" s="28">
        <f>SUM(C8,C21,C22,C28,C33,C38,C39,C40)</f>
        <v>34626397</v>
      </c>
      <c r="D43" s="28">
        <f>SUM(D8,D21,D22,D28,D33,D38,D39,D40)</f>
        <v>37286397</v>
      </c>
      <c r="E43" s="28">
        <f>SUM(E8,E21,E22,E28,E33,E38,E39,E40)</f>
        <v>21402577</v>
      </c>
    </row>
    <row r="44" spans="1:5" ht="13.5" customHeight="1">
      <c r="A44" s="10" t="s">
        <v>72</v>
      </c>
      <c r="B44" s="16" t="s">
        <v>2</v>
      </c>
      <c r="C44" s="28">
        <f>SUM(C45:C46)</f>
        <v>473603</v>
      </c>
      <c r="D44" s="21">
        <f>SUM(D45:D46)</f>
        <v>473603</v>
      </c>
      <c r="E44" s="22">
        <f>SUM(E45:E46)</f>
        <v>473603</v>
      </c>
    </row>
    <row r="45" spans="1:5" ht="13.5" customHeight="1">
      <c r="A45" s="7" t="s">
        <v>58</v>
      </c>
      <c r="B45" s="15" t="s">
        <v>105</v>
      </c>
      <c r="C45" s="29"/>
      <c r="D45" s="24"/>
      <c r="E45" s="27"/>
    </row>
    <row r="46" spans="1:5" ht="13.5" customHeight="1">
      <c r="A46" s="7" t="s">
        <v>59</v>
      </c>
      <c r="B46" s="15" t="s">
        <v>117</v>
      </c>
      <c r="C46" s="29">
        <v>473603</v>
      </c>
      <c r="D46" s="24">
        <v>473603</v>
      </c>
      <c r="E46" s="27">
        <v>473603</v>
      </c>
    </row>
    <row r="47" spans="1:5" ht="13.5" customHeight="1" thickBot="1">
      <c r="A47" s="12" t="s">
        <v>106</v>
      </c>
      <c r="B47" s="20" t="s">
        <v>107</v>
      </c>
      <c r="C47" s="31">
        <f>SUM(C43:C44)</f>
        <v>35100000</v>
      </c>
      <c r="D47" s="32">
        <f>SUM(D43:D44)</f>
        <v>37760000</v>
      </c>
      <c r="E47" s="26">
        <f>SUM(E43:E44)</f>
        <v>21876180</v>
      </c>
    </row>
    <row r="48" ht="18" customHeight="1">
      <c r="A48" s="1"/>
    </row>
  </sheetData>
  <sheetProtection/>
  <mergeCells count="7">
    <mergeCell ref="A3:E3"/>
    <mergeCell ref="C4:E4"/>
    <mergeCell ref="A6:A7"/>
    <mergeCell ref="B6:B7"/>
    <mergeCell ref="C6:E6"/>
    <mergeCell ref="A1:E1"/>
    <mergeCell ref="A2:E2"/>
  </mergeCells>
  <printOptions/>
  <pageMargins left="0.19" right="0.15" top="1" bottom="0.19" header="0.5" footer="0.5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2.8515625" style="0" bestFit="1" customWidth="1"/>
    <col min="2" max="2" width="3.57421875" style="0" bestFit="1" customWidth="1"/>
    <col min="3" max="3" width="4.00390625" style="0" bestFit="1" customWidth="1"/>
    <col min="4" max="4" width="11.421875" style="0" bestFit="1" customWidth="1"/>
    <col min="5" max="5" width="8.421875" style="0" bestFit="1" customWidth="1"/>
    <col min="6" max="6" width="9.28125" style="0" bestFit="1" customWidth="1"/>
    <col min="7" max="7" width="11.421875" style="0" bestFit="1" customWidth="1"/>
    <col min="8" max="8" width="8.28125" style="0" bestFit="1" customWidth="1"/>
  </cols>
  <sheetData>
    <row r="1" spans="1:8" ht="18" customHeight="1">
      <c r="A1" s="180" t="s">
        <v>300</v>
      </c>
      <c r="B1" s="180"/>
      <c r="C1" s="180"/>
      <c r="D1" s="180"/>
      <c r="E1" s="180"/>
      <c r="F1" s="180"/>
      <c r="G1" s="180"/>
      <c r="H1" s="180"/>
    </row>
    <row r="2" spans="1:5" ht="18" customHeight="1">
      <c r="A2" s="180"/>
      <c r="B2" s="180"/>
      <c r="C2" s="180"/>
      <c r="D2" s="180"/>
      <c r="E2" s="180"/>
    </row>
    <row r="3" spans="1:8" ht="18" customHeight="1">
      <c r="A3" s="180" t="s">
        <v>120</v>
      </c>
      <c r="B3" s="180"/>
      <c r="C3" s="180"/>
      <c r="D3" s="180"/>
      <c r="E3" s="180"/>
      <c r="F3" s="180"/>
      <c r="G3" s="180"/>
      <c r="H3" s="180"/>
    </row>
    <row r="4" spans="3:8" ht="18" customHeight="1">
      <c r="C4" s="153" t="s">
        <v>310</v>
      </c>
      <c r="D4" s="153"/>
      <c r="E4" s="153"/>
      <c r="F4" s="153"/>
      <c r="G4" s="153"/>
      <c r="H4" s="153"/>
    </row>
    <row r="5" spans="7:8" ht="18" customHeight="1">
      <c r="G5" s="186" t="s">
        <v>260</v>
      </c>
      <c r="H5" s="187"/>
    </row>
    <row r="6" spans="1:8" ht="12.75">
      <c r="A6" s="149" t="s">
        <v>164</v>
      </c>
      <c r="B6" s="149" t="s">
        <v>262</v>
      </c>
      <c r="C6" s="149" t="s">
        <v>263</v>
      </c>
      <c r="D6" s="149" t="s">
        <v>264</v>
      </c>
      <c r="E6" s="149" t="s">
        <v>265</v>
      </c>
      <c r="F6" s="149" t="s">
        <v>266</v>
      </c>
      <c r="G6" s="149" t="s">
        <v>267</v>
      </c>
      <c r="H6" s="149" t="s">
        <v>268</v>
      </c>
    </row>
    <row r="7" spans="1:8" ht="12.75">
      <c r="A7" s="149" t="s">
        <v>269</v>
      </c>
      <c r="B7" s="149">
        <v>1</v>
      </c>
      <c r="C7" s="149">
        <v>1</v>
      </c>
      <c r="D7" s="149">
        <v>0</v>
      </c>
      <c r="E7" s="149">
        <v>787</v>
      </c>
      <c r="F7" s="149">
        <v>0</v>
      </c>
      <c r="G7" s="149">
        <v>0</v>
      </c>
      <c r="H7" s="149">
        <v>787</v>
      </c>
    </row>
    <row r="8" spans="1:8" ht="12.75">
      <c r="A8" s="149" t="s">
        <v>270</v>
      </c>
      <c r="B8" s="149">
        <v>2</v>
      </c>
      <c r="C8" s="149">
        <v>0</v>
      </c>
      <c r="D8" s="149">
        <v>0</v>
      </c>
      <c r="E8" s="149">
        <v>0</v>
      </c>
      <c r="F8" s="149">
        <v>0</v>
      </c>
      <c r="G8" s="149">
        <v>0</v>
      </c>
      <c r="H8" s="149">
        <v>0</v>
      </c>
    </row>
    <row r="9" spans="1:8" ht="12.75">
      <c r="A9" s="149" t="s">
        <v>271</v>
      </c>
      <c r="B9" s="149">
        <v>3</v>
      </c>
      <c r="C9" s="149">
        <v>0</v>
      </c>
      <c r="D9" s="149">
        <v>0</v>
      </c>
      <c r="E9" s="149">
        <v>0</v>
      </c>
      <c r="F9" s="149">
        <v>0</v>
      </c>
      <c r="G9" s="149">
        <v>0</v>
      </c>
      <c r="H9" s="149">
        <v>0</v>
      </c>
    </row>
    <row r="10" spans="1:8" ht="12.75">
      <c r="A10" s="149" t="s">
        <v>272</v>
      </c>
      <c r="B10" s="149">
        <v>4</v>
      </c>
      <c r="C10" s="149">
        <v>0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</row>
    <row r="11" spans="1:8" ht="12.75">
      <c r="A11" s="149" t="s">
        <v>273</v>
      </c>
      <c r="B11" s="149">
        <v>5</v>
      </c>
      <c r="C11" s="149">
        <v>0</v>
      </c>
      <c r="D11" s="149">
        <v>0</v>
      </c>
      <c r="E11" s="149">
        <v>0</v>
      </c>
      <c r="F11" s="149">
        <v>0</v>
      </c>
      <c r="G11" s="149">
        <v>0</v>
      </c>
      <c r="H11" s="149">
        <v>0</v>
      </c>
    </row>
    <row r="12" spans="1:8" ht="12.75">
      <c r="A12" s="149" t="s">
        <v>274</v>
      </c>
      <c r="B12" s="149">
        <v>6</v>
      </c>
      <c r="C12" s="149">
        <v>0</v>
      </c>
      <c r="D12" s="149">
        <v>0</v>
      </c>
      <c r="E12" s="149">
        <v>0</v>
      </c>
      <c r="F12" s="149">
        <v>0</v>
      </c>
      <c r="G12" s="149">
        <v>0</v>
      </c>
      <c r="H12" s="149">
        <v>0</v>
      </c>
    </row>
    <row r="13" spans="1:8" ht="25.5">
      <c r="A13" s="149" t="s">
        <v>275</v>
      </c>
      <c r="B13" s="149">
        <v>7</v>
      </c>
      <c r="C13" s="149">
        <v>1</v>
      </c>
      <c r="D13" s="149">
        <v>0</v>
      </c>
      <c r="E13" s="149">
        <v>787</v>
      </c>
      <c r="F13" s="149">
        <v>0</v>
      </c>
      <c r="G13" s="149">
        <v>0</v>
      </c>
      <c r="H13" s="149">
        <v>787</v>
      </c>
    </row>
    <row r="14" spans="1:8" ht="12.75">
      <c r="A14" s="149" t="s">
        <v>276</v>
      </c>
      <c r="B14" s="149">
        <v>8</v>
      </c>
      <c r="C14" s="149">
        <v>264</v>
      </c>
      <c r="D14" s="149">
        <v>66431</v>
      </c>
      <c r="E14" s="149">
        <v>36719</v>
      </c>
      <c r="F14" s="149">
        <v>33335</v>
      </c>
      <c r="G14" s="149">
        <v>0</v>
      </c>
      <c r="H14" s="149">
        <v>136485</v>
      </c>
    </row>
    <row r="15" spans="1:8" ht="12.75">
      <c r="A15" s="149" t="s">
        <v>277</v>
      </c>
      <c r="B15" s="149">
        <v>9</v>
      </c>
      <c r="C15" s="149">
        <v>29</v>
      </c>
      <c r="D15" s="149">
        <v>280</v>
      </c>
      <c r="E15" s="149">
        <v>14434</v>
      </c>
      <c r="F15" s="149">
        <v>200</v>
      </c>
      <c r="G15" s="149">
        <v>0</v>
      </c>
      <c r="H15" s="149">
        <v>14914</v>
      </c>
    </row>
    <row r="16" spans="1:8" ht="12.75">
      <c r="A16" s="149" t="s">
        <v>278</v>
      </c>
      <c r="B16" s="149">
        <v>10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</row>
    <row r="17" spans="1:8" ht="12.75">
      <c r="A17" s="149" t="s">
        <v>279</v>
      </c>
      <c r="B17" s="149">
        <v>11</v>
      </c>
      <c r="C17" s="149"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</row>
    <row r="18" spans="1:8" ht="12.75">
      <c r="A18" s="149" t="s">
        <v>280</v>
      </c>
      <c r="B18" s="149">
        <v>12</v>
      </c>
      <c r="C18" s="149">
        <v>0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</row>
    <row r="19" spans="1:8" ht="12.75">
      <c r="A19" s="149" t="s">
        <v>281</v>
      </c>
      <c r="B19" s="149">
        <v>13</v>
      </c>
      <c r="C19" s="149">
        <v>0</v>
      </c>
      <c r="D19" s="149">
        <v>0</v>
      </c>
      <c r="E19" s="149">
        <v>0</v>
      </c>
      <c r="F19" s="149">
        <v>0</v>
      </c>
      <c r="G19" s="149">
        <v>0</v>
      </c>
      <c r="H19" s="149">
        <v>0</v>
      </c>
    </row>
    <row r="20" spans="1:8" ht="12.75">
      <c r="A20" s="149" t="s">
        <v>282</v>
      </c>
      <c r="B20" s="149">
        <v>14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</row>
    <row r="21" spans="1:8" ht="12.75">
      <c r="A21" s="149" t="s">
        <v>283</v>
      </c>
      <c r="B21" s="149">
        <v>15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</row>
    <row r="22" spans="1:8" ht="12.75">
      <c r="A22" s="149" t="s">
        <v>284</v>
      </c>
      <c r="B22" s="149">
        <v>16</v>
      </c>
      <c r="C22" s="149">
        <v>293</v>
      </c>
      <c r="D22" s="149">
        <v>66712</v>
      </c>
      <c r="E22" s="149">
        <v>51153</v>
      </c>
      <c r="F22" s="149">
        <v>33535</v>
      </c>
      <c r="G22" s="149">
        <v>0</v>
      </c>
      <c r="H22" s="149">
        <v>151672</v>
      </c>
    </row>
    <row r="23" spans="1:8" ht="12.75">
      <c r="A23" s="149" t="s">
        <v>285</v>
      </c>
      <c r="B23" s="149">
        <v>17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</row>
    <row r="24" spans="1:8" ht="12.75">
      <c r="A24" s="149" t="s">
        <v>286</v>
      </c>
      <c r="B24" s="149">
        <v>18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</row>
    <row r="25" spans="1:8" ht="12.75">
      <c r="A25" s="149" t="s">
        <v>287</v>
      </c>
      <c r="B25" s="149">
        <v>19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</row>
    <row r="26" spans="1:8" ht="12.75">
      <c r="A26" s="149" t="s">
        <v>288</v>
      </c>
      <c r="B26" s="149">
        <v>20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</row>
    <row r="27" spans="1:8" ht="12.75">
      <c r="A27" s="149" t="s">
        <v>289</v>
      </c>
      <c r="B27" s="149">
        <v>21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</row>
    <row r="28" spans="1:8" ht="12.75">
      <c r="A28" s="149" t="s">
        <v>290</v>
      </c>
      <c r="B28" s="149">
        <v>22</v>
      </c>
      <c r="C28" s="149">
        <v>0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</row>
    <row r="29" spans="1:8" ht="12.75">
      <c r="A29" s="149" t="s">
        <v>291</v>
      </c>
      <c r="B29" s="149">
        <v>23</v>
      </c>
      <c r="C29" s="149">
        <v>0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</row>
    <row r="30" spans="1:8" ht="12.75">
      <c r="A30" s="149" t="s">
        <v>292</v>
      </c>
      <c r="B30" s="149">
        <v>24</v>
      </c>
      <c r="C30" s="149">
        <v>0</v>
      </c>
      <c r="D30" s="149">
        <v>0</v>
      </c>
      <c r="E30" s="149">
        <v>0</v>
      </c>
      <c r="F30" s="149">
        <v>0</v>
      </c>
      <c r="G30" s="149">
        <v>0</v>
      </c>
      <c r="H30" s="149">
        <v>0</v>
      </c>
    </row>
    <row r="31" spans="1:8" ht="12.75">
      <c r="A31" s="149" t="s">
        <v>293</v>
      </c>
      <c r="B31" s="149">
        <v>25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</row>
    <row r="32" spans="1:8" ht="12.75">
      <c r="A32" s="149" t="s">
        <v>294</v>
      </c>
      <c r="B32" s="149">
        <v>26</v>
      </c>
      <c r="C32" s="149">
        <v>0</v>
      </c>
      <c r="D32" s="149">
        <v>0</v>
      </c>
      <c r="E32" s="149">
        <v>0</v>
      </c>
      <c r="F32" s="149">
        <v>0</v>
      </c>
      <c r="G32" s="149">
        <v>0</v>
      </c>
      <c r="H32" s="149">
        <v>0</v>
      </c>
    </row>
    <row r="33" spans="1:8" ht="12.75">
      <c r="A33" s="149" t="s">
        <v>295</v>
      </c>
      <c r="B33" s="149">
        <v>27</v>
      </c>
      <c r="C33" s="149">
        <v>0</v>
      </c>
      <c r="D33" s="149">
        <v>0</v>
      </c>
      <c r="E33" s="149">
        <v>0</v>
      </c>
      <c r="F33" s="149">
        <v>0</v>
      </c>
      <c r="G33" s="149">
        <v>0</v>
      </c>
      <c r="H33" s="149">
        <v>0</v>
      </c>
    </row>
    <row r="34" spans="1:8" ht="12.75">
      <c r="A34" s="149" t="s">
        <v>296</v>
      </c>
      <c r="B34" s="149">
        <v>28</v>
      </c>
      <c r="C34" s="149">
        <v>0</v>
      </c>
      <c r="D34" s="149">
        <v>0</v>
      </c>
      <c r="E34" s="149">
        <v>0</v>
      </c>
      <c r="F34" s="149">
        <v>0</v>
      </c>
      <c r="G34" s="149">
        <v>0</v>
      </c>
      <c r="H34" s="149">
        <v>0</v>
      </c>
    </row>
    <row r="35" spans="1:8" ht="12.75">
      <c r="A35" s="149" t="s">
        <v>297</v>
      </c>
      <c r="B35" s="149">
        <v>29</v>
      </c>
      <c r="C35" s="149">
        <v>0</v>
      </c>
      <c r="D35" s="149">
        <v>0</v>
      </c>
      <c r="E35" s="149">
        <v>0</v>
      </c>
      <c r="F35" s="149">
        <v>0</v>
      </c>
      <c r="G35" s="149">
        <v>0</v>
      </c>
      <c r="H35" s="149">
        <v>0</v>
      </c>
    </row>
    <row r="36" spans="1:8" ht="12.75">
      <c r="A36" s="149" t="s">
        <v>298</v>
      </c>
      <c r="B36" s="149">
        <v>30</v>
      </c>
      <c r="C36" s="149">
        <v>294</v>
      </c>
      <c r="D36" s="149">
        <v>66712</v>
      </c>
      <c r="E36" s="149">
        <v>51940</v>
      </c>
      <c r="F36" s="149">
        <v>33535</v>
      </c>
      <c r="G36" s="149">
        <v>0</v>
      </c>
      <c r="H36" s="149">
        <v>152460</v>
      </c>
    </row>
  </sheetData>
  <sheetProtection/>
  <mergeCells count="5">
    <mergeCell ref="G5:H5"/>
    <mergeCell ref="C4:H4"/>
    <mergeCell ref="A2:E2"/>
    <mergeCell ref="A1:H1"/>
    <mergeCell ref="A3:H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.140625" style="0" customWidth="1"/>
    <col min="2" max="3" width="0" style="0" hidden="1" customWidth="1"/>
    <col min="4" max="4" width="8.28125" style="0" customWidth="1"/>
    <col min="5" max="5" width="45.57421875" style="0" customWidth="1"/>
    <col min="6" max="6" width="23.00390625" style="0" customWidth="1"/>
  </cols>
  <sheetData>
    <row r="1" spans="1:7" ht="18">
      <c r="A1" s="180" t="s">
        <v>300</v>
      </c>
      <c r="B1" s="180"/>
      <c r="C1" s="180"/>
      <c r="D1" s="180"/>
      <c r="E1" s="180"/>
      <c r="F1" s="180"/>
      <c r="G1" s="180"/>
    </row>
    <row r="2" spans="1:7" ht="18">
      <c r="A2" s="180" t="s">
        <v>252</v>
      </c>
      <c r="B2" s="180"/>
      <c r="C2" s="180"/>
      <c r="D2" s="180"/>
      <c r="E2" s="180"/>
      <c r="F2" s="180"/>
      <c r="G2" s="180"/>
    </row>
    <row r="3" spans="1:7" ht="18">
      <c r="A3" s="87"/>
      <c r="B3" s="87"/>
      <c r="C3" s="87"/>
      <c r="D3" s="87"/>
      <c r="E3" s="87"/>
      <c r="F3" s="87"/>
      <c r="G3" s="87"/>
    </row>
    <row r="4" spans="1:7" ht="18">
      <c r="A4" s="180" t="s">
        <v>162</v>
      </c>
      <c r="B4" s="180"/>
      <c r="C4" s="180"/>
      <c r="D4" s="180"/>
      <c r="E4" s="180"/>
      <c r="F4" s="180"/>
      <c r="G4" s="180"/>
    </row>
    <row r="5" spans="5:7" ht="12.75">
      <c r="E5" s="153" t="s">
        <v>311</v>
      </c>
      <c r="F5" s="153"/>
      <c r="G5" s="190"/>
    </row>
    <row r="8" ht="15.75">
      <c r="D8" s="88" t="s">
        <v>163</v>
      </c>
    </row>
    <row r="9" ht="12.75">
      <c r="F9" s="148" t="s">
        <v>259</v>
      </c>
    </row>
    <row r="10" spans="4:6" s="89" customFormat="1" ht="42" customHeight="1">
      <c r="D10" s="90" t="s">
        <v>45</v>
      </c>
      <c r="E10" s="90" t="s">
        <v>164</v>
      </c>
      <c r="F10" s="90" t="s">
        <v>165</v>
      </c>
    </row>
    <row r="11" spans="4:6" ht="15" customHeight="1">
      <c r="D11" s="2">
        <v>1</v>
      </c>
      <c r="E11" s="2" t="s">
        <v>166</v>
      </c>
      <c r="F11" s="24">
        <v>2691663</v>
      </c>
    </row>
    <row r="12" spans="4:6" ht="15" customHeight="1">
      <c r="D12" s="2">
        <v>2</v>
      </c>
      <c r="E12" s="2" t="s">
        <v>256</v>
      </c>
      <c r="F12" s="24">
        <v>18500</v>
      </c>
    </row>
    <row r="13" spans="4:6" ht="15" customHeight="1">
      <c r="D13" s="188" t="s">
        <v>167</v>
      </c>
      <c r="E13" s="189"/>
      <c r="F13" s="23">
        <f>SUM(F11:F12)</f>
        <v>2710163</v>
      </c>
    </row>
    <row r="14" spans="4:6" ht="15" customHeight="1">
      <c r="D14" s="91"/>
      <c r="E14" s="91"/>
      <c r="F14" s="92"/>
    </row>
    <row r="17" spans="4:6" ht="12.75">
      <c r="D17" s="91"/>
      <c r="E17" s="91"/>
      <c r="F17" s="92"/>
    </row>
    <row r="20" ht="15.75">
      <c r="D20" s="88" t="s">
        <v>128</v>
      </c>
    </row>
    <row r="21" ht="12.75">
      <c r="F21" s="148" t="s">
        <v>259</v>
      </c>
    </row>
    <row r="22" spans="4:6" ht="31.5">
      <c r="D22" s="90" t="s">
        <v>45</v>
      </c>
      <c r="E22" s="90" t="s">
        <v>164</v>
      </c>
      <c r="F22" s="90" t="s">
        <v>165</v>
      </c>
    </row>
    <row r="23" spans="4:6" ht="12.75">
      <c r="D23" s="2">
        <v>1</v>
      </c>
      <c r="E23" s="2" t="s">
        <v>168</v>
      </c>
      <c r="F23" s="24">
        <v>864365</v>
      </c>
    </row>
    <row r="24" spans="4:6" ht="12.75">
      <c r="D24" s="2">
        <v>2</v>
      </c>
      <c r="E24" s="2" t="s">
        <v>169</v>
      </c>
      <c r="F24" s="24">
        <v>3207967</v>
      </c>
    </row>
    <row r="25" spans="4:6" ht="12.75">
      <c r="D25" s="2">
        <v>3</v>
      </c>
      <c r="E25" s="2" t="s">
        <v>19</v>
      </c>
      <c r="F25" s="24">
        <v>501236</v>
      </c>
    </row>
    <row r="26" spans="4:6" ht="12.75">
      <c r="D26" s="2">
        <v>4</v>
      </c>
      <c r="E26" s="2" t="s">
        <v>257</v>
      </c>
      <c r="F26" s="24">
        <v>18543</v>
      </c>
    </row>
    <row r="27" spans="4:6" ht="12.75">
      <c r="D27" s="188" t="s">
        <v>167</v>
      </c>
      <c r="E27" s="189"/>
      <c r="F27" s="23">
        <f>SUM(F23:F26)</f>
        <v>4592111</v>
      </c>
    </row>
    <row r="28" spans="4:6" ht="25.5" customHeight="1">
      <c r="D28" s="91"/>
      <c r="E28" s="91"/>
      <c r="F28" s="92"/>
    </row>
    <row r="31" ht="15.75">
      <c r="D31" s="88" t="s">
        <v>98</v>
      </c>
    </row>
    <row r="32" spans="4:6" ht="15.75">
      <c r="D32" s="88"/>
      <c r="F32" s="148" t="s">
        <v>259</v>
      </c>
    </row>
    <row r="33" spans="4:6" ht="31.5">
      <c r="D33" s="90" t="s">
        <v>45</v>
      </c>
      <c r="E33" s="90" t="s">
        <v>164</v>
      </c>
      <c r="F33" s="90" t="s">
        <v>165</v>
      </c>
    </row>
    <row r="34" spans="4:6" ht="12.75">
      <c r="D34" s="2">
        <v>1</v>
      </c>
      <c r="E34" s="2" t="s">
        <v>170</v>
      </c>
      <c r="F34" s="24"/>
    </row>
    <row r="35" spans="4:6" ht="12.75">
      <c r="D35" s="2">
        <v>2</v>
      </c>
      <c r="E35" s="2" t="s">
        <v>255</v>
      </c>
      <c r="F35" s="24"/>
    </row>
    <row r="36" spans="4:6" ht="12.75">
      <c r="D36" s="188" t="s">
        <v>167</v>
      </c>
      <c r="E36" s="189"/>
      <c r="F36" s="23">
        <f>SUM(F34:F35)</f>
        <v>0</v>
      </c>
    </row>
    <row r="38" ht="29.25" customHeight="1"/>
    <row r="39" ht="29.25" customHeight="1"/>
    <row r="40" ht="29.25" customHeight="1"/>
    <row r="42" ht="15.75">
      <c r="D42" s="88" t="s">
        <v>109</v>
      </c>
    </row>
    <row r="43" ht="12.75">
      <c r="F43" s="148" t="s">
        <v>259</v>
      </c>
    </row>
    <row r="44" spans="4:6" ht="31.5">
      <c r="D44" s="93" t="s">
        <v>45</v>
      </c>
      <c r="E44" s="90" t="s">
        <v>164</v>
      </c>
      <c r="F44" s="90" t="s">
        <v>165</v>
      </c>
    </row>
    <row r="45" spans="4:6" ht="12.75">
      <c r="D45" s="15">
        <v>1</v>
      </c>
      <c r="E45" s="2" t="s">
        <v>171</v>
      </c>
      <c r="F45" s="24">
        <v>152601</v>
      </c>
    </row>
    <row r="46" spans="4:6" ht="12.75">
      <c r="D46" s="15">
        <v>2</v>
      </c>
      <c r="E46" s="2" t="s">
        <v>172</v>
      </c>
      <c r="F46" s="24">
        <v>3892173</v>
      </c>
    </row>
    <row r="47" spans="4:6" ht="12.75">
      <c r="D47" s="15">
        <v>3</v>
      </c>
      <c r="E47" s="2" t="s">
        <v>258</v>
      </c>
      <c r="F47" s="24">
        <v>67564</v>
      </c>
    </row>
    <row r="48" spans="4:6" ht="12.75">
      <c r="D48" s="188" t="s">
        <v>167</v>
      </c>
      <c r="E48" s="189"/>
      <c r="F48" s="146">
        <f>SUM(F45:F47)</f>
        <v>4112338</v>
      </c>
    </row>
    <row r="50" ht="15.75">
      <c r="D50" s="88" t="s">
        <v>173</v>
      </c>
    </row>
    <row r="51" spans="4:6" ht="31.5">
      <c r="D51" s="90" t="s">
        <v>45</v>
      </c>
      <c r="E51" s="90" t="s">
        <v>164</v>
      </c>
      <c r="F51" s="90" t="s">
        <v>165</v>
      </c>
    </row>
    <row r="52" spans="4:6" ht="12.75">
      <c r="D52" s="40">
        <v>1</v>
      </c>
      <c r="E52" s="97" t="s">
        <v>305</v>
      </c>
      <c r="F52" s="24">
        <v>224331</v>
      </c>
    </row>
    <row r="53" spans="4:6" ht="12.75">
      <c r="D53" s="40">
        <v>2</v>
      </c>
      <c r="E53" s="97" t="s">
        <v>306</v>
      </c>
      <c r="F53" s="24">
        <v>463822</v>
      </c>
    </row>
    <row r="54" spans="4:6" ht="12.75">
      <c r="D54" s="2">
        <v>3</v>
      </c>
      <c r="E54" s="97" t="s">
        <v>303</v>
      </c>
      <c r="F54" s="24">
        <v>787400</v>
      </c>
    </row>
    <row r="55" spans="4:6" ht="12.75">
      <c r="D55" s="2">
        <v>4</v>
      </c>
      <c r="E55" s="97" t="s">
        <v>304</v>
      </c>
      <c r="F55" s="24">
        <v>219048</v>
      </c>
    </row>
    <row r="56" spans="4:6" ht="12.75">
      <c r="D56" s="188" t="s">
        <v>167</v>
      </c>
      <c r="E56" s="189"/>
      <c r="F56" s="23">
        <f>SUM(F54:F55)</f>
        <v>1006448</v>
      </c>
    </row>
  </sheetData>
  <sheetProtection/>
  <mergeCells count="9">
    <mergeCell ref="D27:E27"/>
    <mergeCell ref="D36:E36"/>
    <mergeCell ref="D56:E56"/>
    <mergeCell ref="A1:G1"/>
    <mergeCell ref="A2:G2"/>
    <mergeCell ref="A4:G4"/>
    <mergeCell ref="D13:E13"/>
    <mergeCell ref="D48:E48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3.140625" style="0" customWidth="1"/>
    <col min="2" max="2" width="18.00390625" style="98" customWidth="1"/>
    <col min="3" max="3" width="18.421875" style="98" customWidth="1"/>
    <col min="8" max="8" width="11.00390625" style="0" bestFit="1" customWidth="1"/>
  </cols>
  <sheetData>
    <row r="1" spans="1:5" ht="29.25" customHeight="1">
      <c r="A1" s="180" t="s">
        <v>300</v>
      </c>
      <c r="B1" s="180"/>
      <c r="C1" s="180"/>
      <c r="D1" s="145"/>
      <c r="E1" s="145"/>
    </row>
    <row r="2" spans="1:5" ht="29.25" customHeight="1">
      <c r="A2" s="180" t="s">
        <v>253</v>
      </c>
      <c r="B2" s="180"/>
      <c r="C2" s="180"/>
      <c r="D2" s="145"/>
      <c r="E2" s="141"/>
    </row>
    <row r="3" spans="2:4" ht="12.75">
      <c r="B3" s="153" t="s">
        <v>312</v>
      </c>
      <c r="C3" s="153"/>
      <c r="D3" s="142"/>
    </row>
    <row r="4" ht="13.5" thickBot="1">
      <c r="C4" s="148" t="s">
        <v>259</v>
      </c>
    </row>
    <row r="5" spans="1:3" ht="13.5" thickBot="1">
      <c r="A5" s="99" t="s">
        <v>175</v>
      </c>
      <c r="B5" s="100" t="s">
        <v>261</v>
      </c>
      <c r="C5" s="100" t="s">
        <v>301</v>
      </c>
    </row>
    <row r="6" spans="1:3" ht="12.75">
      <c r="A6" s="101" t="s">
        <v>176</v>
      </c>
      <c r="B6" s="102"/>
      <c r="C6" s="102">
        <v>787400</v>
      </c>
    </row>
    <row r="7" spans="1:3" ht="12.75">
      <c r="A7" s="103" t="s">
        <v>254</v>
      </c>
      <c r="B7" s="104">
        <v>4455000</v>
      </c>
      <c r="C7" s="104">
        <v>3711076</v>
      </c>
    </row>
    <row r="8" spans="1:3" ht="12.75">
      <c r="A8" s="105" t="s">
        <v>177</v>
      </c>
      <c r="B8" s="36">
        <f>SUM(B6:B7)</f>
        <v>4455000</v>
      </c>
      <c r="C8" s="36">
        <f>SUM(C6:C7)</f>
        <v>4498476</v>
      </c>
    </row>
    <row r="9" spans="1:3" ht="12.75">
      <c r="A9" s="106" t="s">
        <v>178</v>
      </c>
      <c r="B9" s="27">
        <v>109549295</v>
      </c>
      <c r="C9" s="27">
        <v>99670178</v>
      </c>
    </row>
    <row r="10" spans="1:3" ht="12.75">
      <c r="A10" s="106" t="s">
        <v>179</v>
      </c>
      <c r="B10" s="27">
        <v>5577805</v>
      </c>
      <c r="C10" s="27">
        <v>4150662</v>
      </c>
    </row>
    <row r="11" spans="1:3" ht="12.75">
      <c r="A11" s="108" t="s">
        <v>246</v>
      </c>
      <c r="B11" s="27">
        <v>450000</v>
      </c>
      <c r="C11" s="27">
        <v>450000</v>
      </c>
    </row>
    <row r="12" spans="1:3" ht="12.75">
      <c r="A12" s="105" t="s">
        <v>180</v>
      </c>
      <c r="B12" s="36">
        <f>SUM(B9:B11)</f>
        <v>115577100</v>
      </c>
      <c r="C12" s="36">
        <f>SUM(C9:C11)</f>
        <v>104270840</v>
      </c>
    </row>
    <row r="13" spans="1:3" ht="12.75">
      <c r="A13" s="106" t="s">
        <v>181</v>
      </c>
      <c r="B13" s="27"/>
      <c r="C13" s="27"/>
    </row>
    <row r="14" spans="1:3" ht="12.75">
      <c r="A14" s="105" t="s">
        <v>182</v>
      </c>
      <c r="B14" s="36">
        <f>SUM(B13)</f>
        <v>0</v>
      </c>
      <c r="C14" s="36">
        <f>SUM(C13)</f>
        <v>0</v>
      </c>
    </row>
    <row r="15" spans="1:3" ht="12.75">
      <c r="A15" s="105" t="s">
        <v>183</v>
      </c>
      <c r="B15" s="36">
        <v>0</v>
      </c>
      <c r="C15" s="36">
        <v>0</v>
      </c>
    </row>
    <row r="16" spans="1:3" ht="25.5">
      <c r="A16" s="107" t="s">
        <v>184</v>
      </c>
      <c r="B16" s="36">
        <f>SUM(B8,B12,B14,B15)</f>
        <v>120032100</v>
      </c>
      <c r="C16" s="36">
        <f>SUM(C8,C12,C14,C15)</f>
        <v>108769316</v>
      </c>
    </row>
    <row r="17" spans="1:3" ht="12.75">
      <c r="A17" s="108" t="s">
        <v>185</v>
      </c>
      <c r="B17" s="37">
        <v>0</v>
      </c>
      <c r="C17" s="37">
        <v>0</v>
      </c>
    </row>
    <row r="18" spans="1:3" ht="12.75">
      <c r="A18" s="108" t="s">
        <v>186</v>
      </c>
      <c r="B18" s="37">
        <v>0</v>
      </c>
      <c r="C18" s="37">
        <v>0</v>
      </c>
    </row>
    <row r="19" spans="1:3" ht="12.75">
      <c r="A19" s="105" t="s">
        <v>187</v>
      </c>
      <c r="B19" s="36">
        <f>SUM(B17,B18)</f>
        <v>0</v>
      </c>
      <c r="C19" s="36">
        <f>SUM(C17,C18)</f>
        <v>0</v>
      </c>
    </row>
    <row r="20" spans="1:3" ht="12.75">
      <c r="A20" s="108" t="s">
        <v>247</v>
      </c>
      <c r="B20" s="37">
        <v>69668</v>
      </c>
      <c r="C20" s="37">
        <v>129775</v>
      </c>
    </row>
    <row r="21" spans="1:3" ht="12.75">
      <c r="A21" s="108" t="s">
        <v>248</v>
      </c>
      <c r="B21" s="37">
        <v>3354062</v>
      </c>
      <c r="C21" s="37">
        <v>3121127</v>
      </c>
    </row>
    <row r="22" spans="1:3" ht="12.75">
      <c r="A22" s="105" t="s">
        <v>188</v>
      </c>
      <c r="B22" s="36">
        <f>SUM(B20:B21)</f>
        <v>3423730</v>
      </c>
      <c r="C22" s="36">
        <f>SUM(C20:C21)</f>
        <v>3250902</v>
      </c>
    </row>
    <row r="23" spans="1:3" ht="12.75">
      <c r="A23" s="108" t="s">
        <v>189</v>
      </c>
      <c r="B23" s="37">
        <v>72847</v>
      </c>
      <c r="C23" s="37">
        <v>2195191</v>
      </c>
    </row>
    <row r="24" spans="1:3" ht="12.75">
      <c r="A24" s="108" t="s">
        <v>190</v>
      </c>
      <c r="B24" s="37"/>
      <c r="C24" s="37"/>
    </row>
    <row r="25" spans="1:3" ht="12.75">
      <c r="A25" s="108" t="s">
        <v>191</v>
      </c>
      <c r="B25" s="37">
        <v>38000</v>
      </c>
      <c r="C25" s="37">
        <v>38000</v>
      </c>
    </row>
    <row r="26" spans="1:3" ht="12.75">
      <c r="A26" s="105" t="s">
        <v>192</v>
      </c>
      <c r="B26" s="36">
        <f>SUM(B23:B25)</f>
        <v>110847</v>
      </c>
      <c r="C26" s="36">
        <f>SUM(C23:C25)</f>
        <v>2233191</v>
      </c>
    </row>
    <row r="27" spans="1:3" ht="12.75">
      <c r="A27" s="105" t="s">
        <v>193</v>
      </c>
      <c r="B27" s="36"/>
      <c r="C27" s="36"/>
    </row>
    <row r="28" spans="1:3" ht="13.5" thickBot="1">
      <c r="A28" s="109" t="s">
        <v>194</v>
      </c>
      <c r="B28" s="110">
        <v>0</v>
      </c>
      <c r="C28" s="110">
        <v>0</v>
      </c>
    </row>
    <row r="29" spans="1:8" ht="13.5" thickBot="1">
      <c r="A29" s="46" t="s">
        <v>195</v>
      </c>
      <c r="B29" s="50">
        <f>SUM(B16,B19,B22,B26,B27,B28)</f>
        <v>123566677</v>
      </c>
      <c r="C29" s="50">
        <f>SUM(C16,C19,C22,C26,C27,C28)</f>
        <v>114253409</v>
      </c>
      <c r="H29" s="144"/>
    </row>
    <row r="30" spans="1:3" ht="12.75">
      <c r="A30" s="92"/>
      <c r="B30" s="111"/>
      <c r="C30" s="111"/>
    </row>
    <row r="31" spans="1:3" ht="12.75">
      <c r="A31" s="92"/>
      <c r="B31" s="111"/>
      <c r="C31" s="111"/>
    </row>
    <row r="32" spans="1:3" ht="13.5" thickBot="1">
      <c r="A32" s="92"/>
      <c r="B32" s="111"/>
      <c r="C32" s="111"/>
    </row>
    <row r="33" spans="1:3" ht="13.5" thickBot="1">
      <c r="A33" s="99" t="s">
        <v>196</v>
      </c>
      <c r="B33" s="100" t="s">
        <v>261</v>
      </c>
      <c r="C33" s="100" t="s">
        <v>261</v>
      </c>
    </row>
    <row r="34" spans="1:3" ht="12.75">
      <c r="A34" s="112" t="s">
        <v>197</v>
      </c>
      <c r="B34" s="113">
        <v>161594470</v>
      </c>
      <c r="C34" s="113">
        <v>161594470</v>
      </c>
    </row>
    <row r="35" spans="1:3" ht="12.75">
      <c r="A35" s="108" t="s">
        <v>198</v>
      </c>
      <c r="B35" s="37"/>
      <c r="C35" s="37"/>
    </row>
    <row r="36" spans="1:3" ht="12.75">
      <c r="A36" s="108" t="s">
        <v>199</v>
      </c>
      <c r="B36" s="37">
        <v>5619078</v>
      </c>
      <c r="C36" s="37">
        <v>5619078</v>
      </c>
    </row>
    <row r="37" spans="1:3" ht="12.75">
      <c r="A37" s="108" t="s">
        <v>200</v>
      </c>
      <c r="B37" s="37">
        <v>-61301691</v>
      </c>
      <c r="C37" s="37">
        <v>-46093077</v>
      </c>
    </row>
    <row r="38" spans="1:3" ht="12.75">
      <c r="A38" s="108" t="s">
        <v>201</v>
      </c>
      <c r="B38" s="37"/>
      <c r="C38" s="37"/>
    </row>
    <row r="39" spans="1:3" ht="12.75">
      <c r="A39" s="108" t="s">
        <v>202</v>
      </c>
      <c r="B39" s="37">
        <v>15208614</v>
      </c>
      <c r="C39" s="37">
        <v>-10006363</v>
      </c>
    </row>
    <row r="40" spans="1:3" ht="12.75">
      <c r="A40" s="105" t="s">
        <v>203</v>
      </c>
      <c r="B40" s="36">
        <f>SUM(B34:B39)</f>
        <v>121120471</v>
      </c>
      <c r="C40" s="36">
        <f>SUM(C34:C39)</f>
        <v>111114108</v>
      </c>
    </row>
    <row r="41" spans="1:3" ht="12.75">
      <c r="A41" s="108" t="s">
        <v>204</v>
      </c>
      <c r="B41" s="37">
        <v>1283442</v>
      </c>
      <c r="C41" s="37">
        <v>1283442</v>
      </c>
    </row>
    <row r="42" spans="1:3" ht="12.75">
      <c r="A42" s="108" t="s">
        <v>205</v>
      </c>
      <c r="B42" s="37">
        <v>473603</v>
      </c>
      <c r="C42" s="37">
        <v>610536</v>
      </c>
    </row>
    <row r="43" spans="1:3" ht="12.75">
      <c r="A43" s="108" t="s">
        <v>206</v>
      </c>
      <c r="B43" s="37">
        <v>161373</v>
      </c>
      <c r="C43" s="37">
        <v>149961</v>
      </c>
    </row>
    <row r="44" spans="1:3" ht="12.75">
      <c r="A44" s="105" t="s">
        <v>207</v>
      </c>
      <c r="B44" s="36">
        <f>SUM(B41:B43)</f>
        <v>1918418</v>
      </c>
      <c r="C44" s="36">
        <f>SUM(C41:C43)</f>
        <v>2043939</v>
      </c>
    </row>
    <row r="45" spans="1:3" ht="12.75">
      <c r="A45" s="105" t="s">
        <v>208</v>
      </c>
      <c r="B45" s="36"/>
      <c r="C45" s="36"/>
    </row>
    <row r="46" spans="1:3" ht="12.75">
      <c r="A46" s="105" t="s">
        <v>209</v>
      </c>
      <c r="B46" s="36"/>
      <c r="C46" s="36"/>
    </row>
    <row r="47" spans="1:3" ht="13.5" thickBot="1">
      <c r="A47" s="109" t="s">
        <v>210</v>
      </c>
      <c r="B47" s="110">
        <v>527788</v>
      </c>
      <c r="C47" s="110">
        <v>1095362</v>
      </c>
    </row>
    <row r="48" spans="1:3" ht="13.5" thickBot="1">
      <c r="A48" s="46" t="s">
        <v>211</v>
      </c>
      <c r="B48" s="50">
        <f>SUM(B40,B44,B45,B46,B47)</f>
        <v>123566677</v>
      </c>
      <c r="C48" s="50">
        <f>SUM(C40,C44,C45,C46,C47)</f>
        <v>114253409</v>
      </c>
    </row>
  </sheetData>
  <sheetProtection/>
  <mergeCells count="3">
    <mergeCell ref="A2:C2"/>
    <mergeCell ref="A1:C1"/>
    <mergeCell ref="B3:C3"/>
  </mergeCells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44" sqref="B44"/>
    </sheetView>
  </sheetViews>
  <sheetFormatPr defaultColWidth="9.140625" defaultRowHeight="12.75"/>
  <cols>
    <col min="1" max="1" width="4.57421875" style="0" customWidth="1"/>
    <col min="2" max="2" width="59.00390625" style="0" customWidth="1"/>
    <col min="3" max="3" width="19.00390625" style="98" customWidth="1"/>
  </cols>
  <sheetData>
    <row r="1" spans="1:5" ht="18">
      <c r="A1" s="180" t="s">
        <v>300</v>
      </c>
      <c r="B1" s="180"/>
      <c r="C1" s="180"/>
      <c r="D1" s="145"/>
      <c r="E1" s="145"/>
    </row>
    <row r="2" spans="1:5" ht="18">
      <c r="A2" s="180" t="s">
        <v>252</v>
      </c>
      <c r="B2" s="180"/>
      <c r="C2" s="180"/>
      <c r="D2" s="145"/>
      <c r="E2" s="141"/>
    </row>
    <row r="3" spans="1:4" ht="38.25" customHeight="1">
      <c r="A3" s="180" t="s">
        <v>249</v>
      </c>
      <c r="B3" s="180"/>
      <c r="C3" s="180"/>
      <c r="D3" s="145"/>
    </row>
    <row r="4" spans="2:4" ht="12.75">
      <c r="B4" s="153" t="s">
        <v>313</v>
      </c>
      <c r="C4" s="153"/>
      <c r="D4" s="142"/>
    </row>
    <row r="5" ht="12.75">
      <c r="C5" s="114"/>
    </row>
    <row r="6" ht="13.5" thickBot="1">
      <c r="C6" s="143" t="s">
        <v>3</v>
      </c>
    </row>
    <row r="7" spans="1:3" ht="18" customHeight="1">
      <c r="A7" s="115" t="s">
        <v>212</v>
      </c>
      <c r="B7" s="116" t="s">
        <v>213</v>
      </c>
      <c r="C7" s="117">
        <v>21104228</v>
      </c>
    </row>
    <row r="8" spans="1:3" ht="18" customHeight="1" thickBot="1">
      <c r="A8" s="118" t="s">
        <v>140</v>
      </c>
      <c r="B8" s="119" t="s">
        <v>214</v>
      </c>
      <c r="C8" s="120">
        <v>21402577</v>
      </c>
    </row>
    <row r="9" spans="1:3" ht="18" customHeight="1" thickBot="1">
      <c r="A9" s="121" t="s">
        <v>152</v>
      </c>
      <c r="B9" s="46" t="s">
        <v>215</v>
      </c>
      <c r="C9" s="50">
        <f>SUM(C7-C8)</f>
        <v>-298349</v>
      </c>
    </row>
    <row r="10" spans="1:3" ht="18" customHeight="1">
      <c r="A10" s="122" t="s">
        <v>154</v>
      </c>
      <c r="B10" s="123" t="s">
        <v>216</v>
      </c>
      <c r="C10" s="57">
        <v>4073990</v>
      </c>
    </row>
    <row r="11" spans="1:3" ht="18" customHeight="1" thickBot="1">
      <c r="A11" s="124" t="s">
        <v>156</v>
      </c>
      <c r="B11" s="125" t="s">
        <v>217</v>
      </c>
      <c r="C11" s="42">
        <v>473603</v>
      </c>
    </row>
    <row r="12" spans="1:3" ht="18" customHeight="1" thickBot="1">
      <c r="A12" s="121" t="s">
        <v>218</v>
      </c>
      <c r="B12" s="46" t="s">
        <v>219</v>
      </c>
      <c r="C12" s="50">
        <f>SUM(C10-C11)</f>
        <v>3600387</v>
      </c>
    </row>
    <row r="13" spans="1:3" ht="18" customHeight="1" thickBot="1">
      <c r="A13" s="126" t="s">
        <v>220</v>
      </c>
      <c r="B13" s="127" t="s">
        <v>221</v>
      </c>
      <c r="C13" s="128">
        <f>SUM(C12,C9)</f>
        <v>3302038</v>
      </c>
    </row>
    <row r="14" spans="1:3" ht="18" customHeight="1">
      <c r="A14" s="122" t="s">
        <v>222</v>
      </c>
      <c r="B14" s="123" t="s">
        <v>223</v>
      </c>
      <c r="C14" s="57">
        <v>0</v>
      </c>
    </row>
    <row r="15" spans="1:3" ht="18" customHeight="1" thickBot="1">
      <c r="A15" s="124" t="s">
        <v>224</v>
      </c>
      <c r="B15" s="125" t="s">
        <v>225</v>
      </c>
      <c r="C15" s="42">
        <v>0</v>
      </c>
    </row>
    <row r="16" spans="1:3" ht="18" customHeight="1" thickBot="1">
      <c r="A16" s="121" t="s">
        <v>226</v>
      </c>
      <c r="B16" s="46" t="s">
        <v>227</v>
      </c>
      <c r="C16" s="50">
        <f>SUM(C14-C15)</f>
        <v>0</v>
      </c>
    </row>
    <row r="17" spans="1:3" ht="18" customHeight="1">
      <c r="A17" s="122" t="s">
        <v>228</v>
      </c>
      <c r="B17" s="123" t="s">
        <v>229</v>
      </c>
      <c r="C17" s="57">
        <v>0</v>
      </c>
    </row>
    <row r="18" spans="1:3" ht="18" customHeight="1" thickBot="1">
      <c r="A18" s="124" t="s">
        <v>230</v>
      </c>
      <c r="B18" s="125" t="s">
        <v>231</v>
      </c>
      <c r="C18" s="42">
        <v>0</v>
      </c>
    </row>
    <row r="19" spans="1:3" ht="18" customHeight="1" thickBot="1">
      <c r="A19" s="121" t="s">
        <v>232</v>
      </c>
      <c r="B19" s="46" t="s">
        <v>233</v>
      </c>
      <c r="C19" s="50">
        <f>SUM(C17-C18)</f>
        <v>0</v>
      </c>
    </row>
    <row r="20" spans="1:3" ht="18" customHeight="1" thickBot="1">
      <c r="A20" s="126" t="s">
        <v>234</v>
      </c>
      <c r="B20" s="127" t="s">
        <v>235</v>
      </c>
      <c r="C20" s="128">
        <f>SUM(C19-C16)</f>
        <v>0</v>
      </c>
    </row>
    <row r="21" spans="1:3" ht="18" customHeight="1" thickBot="1">
      <c r="A21" s="129" t="s">
        <v>236</v>
      </c>
      <c r="B21" s="130" t="s">
        <v>237</v>
      </c>
      <c r="C21" s="131">
        <f>SUM(C20,C13)</f>
        <v>3302038</v>
      </c>
    </row>
    <row r="22" spans="1:3" ht="18" customHeight="1" thickBot="1">
      <c r="A22" s="132" t="s">
        <v>238</v>
      </c>
      <c r="B22" s="133" t="s">
        <v>239</v>
      </c>
      <c r="C22" s="134">
        <v>3302038</v>
      </c>
    </row>
    <row r="23" spans="1:3" ht="18" customHeight="1" thickBot="1">
      <c r="A23" s="135" t="s">
        <v>240</v>
      </c>
      <c r="B23" s="136" t="s">
        <v>241</v>
      </c>
      <c r="C23" s="63">
        <v>0</v>
      </c>
    </row>
    <row r="24" spans="1:3" ht="36" customHeight="1" thickBot="1">
      <c r="A24" s="132" t="s">
        <v>242</v>
      </c>
      <c r="B24" s="137" t="s">
        <v>243</v>
      </c>
      <c r="C24" s="134">
        <v>0</v>
      </c>
    </row>
    <row r="25" spans="1:3" ht="18" customHeight="1" thickBot="1">
      <c r="A25" s="138" t="s">
        <v>244</v>
      </c>
      <c r="B25" s="139" t="s">
        <v>245</v>
      </c>
      <c r="C25" s="140">
        <v>0</v>
      </c>
    </row>
  </sheetData>
  <sheetProtection/>
  <mergeCells count="4">
    <mergeCell ref="B4:C4"/>
    <mergeCell ref="A3:C3"/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Anikó</cp:lastModifiedBy>
  <cp:lastPrinted>2018-05-28T11:03:37Z</cp:lastPrinted>
  <dcterms:created xsi:type="dcterms:W3CDTF">2014-01-02T12:59:11Z</dcterms:created>
  <dcterms:modified xsi:type="dcterms:W3CDTF">2018-05-28T11:05:53Z</dcterms:modified>
  <cp:category/>
  <cp:version/>
  <cp:contentType/>
  <cp:contentStatus/>
</cp:coreProperties>
</file>