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ÜGYEK\JEGYZŐKÖNYV\2020. jkv\Lispe\Rendeletek Li 2020\"/>
    </mc:Choice>
  </mc:AlternateContent>
  <xr:revisionPtr revIDLastSave="0" documentId="8_{72D77C6D-388A-41DB-889D-BDA9498B37AD}" xr6:coauthVersionLast="45" xr6:coauthVersionMax="45" xr10:uidLastSave="{00000000-0000-0000-0000-000000000000}"/>
  <bookViews>
    <workbookView xWindow="-120" yWindow="-120" windowWidth="29040" windowHeight="15840" tabRatio="684" activeTab="4"/>
  </bookViews>
  <sheets>
    <sheet name="összevont mérleg" sheetId="1" r:id="rId1"/>
    <sheet name="összevont bevételek" sheetId="7" r:id="rId2"/>
    <sheet name="összevont kiadások" sheetId="6" r:id="rId3"/>
    <sheet name="részletezés" sheetId="8" r:id="rId4"/>
    <sheet name="előir.felh" sheetId="9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7" l="1"/>
  <c r="F90" i="8"/>
  <c r="F82" i="8"/>
  <c r="F14" i="8"/>
  <c r="C17" i="6"/>
  <c r="O11" i="9"/>
  <c r="O10" i="9"/>
  <c r="F42" i="8"/>
  <c r="O9" i="9"/>
  <c r="C25" i="9"/>
  <c r="C15" i="9"/>
  <c r="C27" i="9"/>
  <c r="D25" i="9"/>
  <c r="D15" i="9"/>
  <c r="D27" i="9" s="1"/>
  <c r="E25" i="9"/>
  <c r="E27" i="9" s="1"/>
  <c r="E15" i="9"/>
  <c r="F25" i="9"/>
  <c r="F27" i="9" s="1"/>
  <c r="F15" i="9"/>
  <c r="O15" i="9" s="1"/>
  <c r="G25" i="9"/>
  <c r="G15" i="9"/>
  <c r="H25" i="9"/>
  <c r="H27" i="9" s="1"/>
  <c r="H15" i="9"/>
  <c r="I25" i="9"/>
  <c r="I15" i="9"/>
  <c r="I27" i="9" s="1"/>
  <c r="J25" i="9"/>
  <c r="J15" i="9"/>
  <c r="J27" i="9"/>
  <c r="K25" i="9"/>
  <c r="K27" i="9" s="1"/>
  <c r="K15" i="9"/>
  <c r="L25" i="9"/>
  <c r="L15" i="9"/>
  <c r="L27" i="9" s="1"/>
  <c r="M25" i="9"/>
  <c r="M15" i="9"/>
  <c r="N25" i="9"/>
  <c r="N27" i="9" s="1"/>
  <c r="N15" i="9"/>
  <c r="O24" i="9"/>
  <c r="O23" i="9"/>
  <c r="O22" i="9"/>
  <c r="O21" i="9"/>
  <c r="O20" i="9"/>
  <c r="O19" i="9"/>
  <c r="O18" i="9"/>
  <c r="O17" i="9"/>
  <c r="O14" i="9"/>
  <c r="O13" i="9"/>
  <c r="O12" i="9"/>
  <c r="O8" i="9"/>
  <c r="F62" i="8"/>
  <c r="C18" i="7"/>
  <c r="C42" i="7" s="1"/>
  <c r="C46" i="7" s="1"/>
  <c r="C9" i="7"/>
  <c r="C8" i="7"/>
  <c r="C24" i="7"/>
  <c r="C36" i="7"/>
  <c r="C33" i="7"/>
  <c r="C7" i="1"/>
  <c r="C14" i="1"/>
  <c r="C9" i="6"/>
  <c r="C8" i="6" s="1"/>
  <c r="C40" i="6" s="1"/>
  <c r="C44" i="6" s="1"/>
  <c r="C21" i="6"/>
  <c r="C27" i="6"/>
  <c r="C30" i="6"/>
  <c r="C37" i="6"/>
  <c r="C41" i="6"/>
  <c r="C43" i="7"/>
  <c r="F7" i="1"/>
  <c r="F18" i="1" s="1"/>
  <c r="F20" i="1" s="1"/>
  <c r="F14" i="1"/>
  <c r="F71" i="8"/>
  <c r="F56" i="8"/>
  <c r="F63" i="8" s="1"/>
  <c r="F53" i="8"/>
  <c r="F45" i="8"/>
  <c r="F26" i="8"/>
  <c r="C18" i="1"/>
  <c r="C20" i="1"/>
  <c r="M27" i="9"/>
  <c r="G27" i="9"/>
  <c r="O27" i="9" l="1"/>
  <c r="O25" i="9"/>
</calcChain>
</file>

<file path=xl/sharedStrings.xml><?xml version="1.0" encoding="utf-8"?>
<sst xmlns="http://schemas.openxmlformats.org/spreadsheetml/2006/main" count="334" uniqueCount="249">
  <si>
    <t>Költségvetési bevételek</t>
  </si>
  <si>
    <t>1. Működési költségvetés</t>
  </si>
  <si>
    <t>1.1</t>
  </si>
  <si>
    <t>1.2</t>
  </si>
  <si>
    <t>1.3</t>
  </si>
  <si>
    <t>1.4</t>
  </si>
  <si>
    <t>Egyéb működési bevételek</t>
  </si>
  <si>
    <t xml:space="preserve">2. </t>
  </si>
  <si>
    <t>Felhalmozási költségvetés</t>
  </si>
  <si>
    <t>2.1</t>
  </si>
  <si>
    <t>2.2</t>
  </si>
  <si>
    <t>2.3</t>
  </si>
  <si>
    <t xml:space="preserve">3. </t>
  </si>
  <si>
    <t>4.</t>
  </si>
  <si>
    <t>Finanszírozás bevételei</t>
  </si>
  <si>
    <t>5.</t>
  </si>
  <si>
    <t>összesen</t>
  </si>
  <si>
    <t>Költségvetési kiadások</t>
  </si>
  <si>
    <t>Személyi juttatások</t>
  </si>
  <si>
    <t>Munkaadókat terhelő járulékok</t>
  </si>
  <si>
    <t>Dologi kiadások</t>
  </si>
  <si>
    <t>Egyéb működési kiadások</t>
  </si>
  <si>
    <t>1.5</t>
  </si>
  <si>
    <t>Ellátottak pénzbeni juttatásai</t>
  </si>
  <si>
    <t>2.</t>
  </si>
  <si>
    <t>Beruházási kiadások áfával</t>
  </si>
  <si>
    <t>Felújítási kiadások áfával</t>
  </si>
  <si>
    <t>Egyéb felhalmozási kiadások</t>
  </si>
  <si>
    <t>3.</t>
  </si>
  <si>
    <t>Finanszírozási kiadások</t>
  </si>
  <si>
    <t xml:space="preserve">5. </t>
  </si>
  <si>
    <t>Bevételek</t>
  </si>
  <si>
    <t>1</t>
  </si>
  <si>
    <t>Önkormányzat működési támogatása</t>
  </si>
  <si>
    <t>2</t>
  </si>
  <si>
    <t>Egyéb működési célú támogatás áht-n belülről</t>
  </si>
  <si>
    <t>3</t>
  </si>
  <si>
    <t>4</t>
  </si>
  <si>
    <t>Felhalmozási célú támogatások áht-n belülről</t>
  </si>
  <si>
    <t>Működési célú támogatások áht-n belülről (1+2)</t>
  </si>
  <si>
    <t>5</t>
  </si>
  <si>
    <t>I.</t>
  </si>
  <si>
    <t>II.</t>
  </si>
  <si>
    <t>III.</t>
  </si>
  <si>
    <t>Vagyoni típusú adók</t>
  </si>
  <si>
    <t>Értékesítési és forgalmi adók</t>
  </si>
  <si>
    <t>Gépjármű adó</t>
  </si>
  <si>
    <t>Egyéb áruhasználati és szolgáltatási adók</t>
  </si>
  <si>
    <t>Egyéb közhatalmi bevételek</t>
  </si>
  <si>
    <t>IV.</t>
  </si>
  <si>
    <t>Szolgáltatások ellenértéke</t>
  </si>
  <si>
    <t>Ellátási díjak</t>
  </si>
  <si>
    <t>Kiszámlázott áfa</t>
  </si>
  <si>
    <t>Áfa visszatérülése</t>
  </si>
  <si>
    <t>Kamatbevételek</t>
  </si>
  <si>
    <t>V.</t>
  </si>
  <si>
    <t>Ingatlanok értékesítése</t>
  </si>
  <si>
    <t>Egyéb tárgyi eszköz értékesítése</t>
  </si>
  <si>
    <t>VI.</t>
  </si>
  <si>
    <t>Működési célú kölcsön visszatérülése</t>
  </si>
  <si>
    <t>Egyéb működési célú átvett pénzeszközök</t>
  </si>
  <si>
    <t>VII.</t>
  </si>
  <si>
    <t>Felhalmozási célú kölcsönök visszatérülése</t>
  </si>
  <si>
    <t>Egyéb felhalmozási célú átvett pénzeszközök</t>
  </si>
  <si>
    <t>VIII.</t>
  </si>
  <si>
    <t>Előző év költségvetési maradványának igénybevétele</t>
  </si>
  <si>
    <t>Központi, irányító szervi támogatás</t>
  </si>
  <si>
    <t xml:space="preserve">      Helyi önkormányzatok működésének általános támogatása</t>
  </si>
  <si>
    <t xml:space="preserve">      Települési önkormányzatok kulturális feladatainak támogatása</t>
  </si>
  <si>
    <t xml:space="preserve">      Központosított előirányzatok</t>
  </si>
  <si>
    <t xml:space="preserve">      Helyi önkormányzatok kiegészítő támogatásai</t>
  </si>
  <si>
    <t xml:space="preserve">      Települési önkorm. egyes köznevelési feladatainak támogatása</t>
  </si>
  <si>
    <t xml:space="preserve">      Települési önkorm. szoc. és gyerekj. feladatainak támogatása</t>
  </si>
  <si>
    <t>Sor-szám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</si>
  <si>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</si>
  <si>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</si>
  <si>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</si>
  <si>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</si>
  <si>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</si>
  <si>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</si>
  <si>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</si>
  <si>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</si>
  <si>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</si>
  <si>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</si>
  <si>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</si>
  <si>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</si>
  <si>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</si>
  <si>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</si>
  <si>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</si>
  <si>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</si>
  <si>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</si>
  <si>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</si>
  <si>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Közhatalmi bevételek (3+..7)</t>
  </si>
  <si>
    <t>Működési bevételek (8+..+15)</t>
  </si>
  <si>
    <t>Felhalmozási bevételek (16+17)</t>
  </si>
  <si>
    <t>Működési célú átvett pénzeszközök (18+19)</t>
  </si>
  <si>
    <t>Felhalmozási célú átvett pénzeszközök (20+21)</t>
  </si>
  <si>
    <t>KÖLTSÉGVETÉSI BEVÉTELEK (I+II+III+IV+V+VI+VII)</t>
  </si>
  <si>
    <t>IX.</t>
  </si>
  <si>
    <t>BEVÉTELEK ÖSSZESEN (VIII+IX)</t>
  </si>
  <si>
    <t>X.</t>
  </si>
  <si>
    <t>Kiadások</t>
  </si>
  <si>
    <t>Foglalkoztatottak személyi juttatásai</t>
  </si>
  <si>
    <t xml:space="preserve">      Törvény szerinti munkabérek, illetmények</t>
  </si>
  <si>
    <t xml:space="preserve">      Normatív jutalmak</t>
  </si>
  <si>
    <t xml:space="preserve">      Jubileumi jutalom</t>
  </si>
  <si>
    <t xml:space="preserve">      Béren kívüli juttatások</t>
  </si>
  <si>
    <t xml:space="preserve">      Közlekedési költségtérítés</t>
  </si>
  <si>
    <t xml:space="preserve">      Egyéb költségtérítés</t>
  </si>
  <si>
    <t xml:space="preserve">      Foglalkoztatottak egyéb személyi juttatásai</t>
  </si>
  <si>
    <t>Személyi juttatások (1+2)</t>
  </si>
  <si>
    <t xml:space="preserve">      Választott tisztségviselők juttatásai</t>
  </si>
  <si>
    <t xml:space="preserve">      Egyéb külső személyi juttatások</t>
  </si>
  <si>
    <t>Munkaadót terhelő járulékok és szoc.hozzájárulás adó</t>
  </si>
  <si>
    <t>Készletbeszerzés</t>
  </si>
  <si>
    <t>Kommunikációs szolgáltatások</t>
  </si>
  <si>
    <t>Szolgáltatási kiadások</t>
  </si>
  <si>
    <t>Kiküldetések, reklám- és propagandakiadások</t>
  </si>
  <si>
    <t>Különféle befizetések és egyéb dologi kiadások</t>
  </si>
  <si>
    <t>Dologi kiadások (3+..7)</t>
  </si>
  <si>
    <t>Elvonások és befizetése</t>
  </si>
  <si>
    <t>Működési célú kölcsön nyújtása áht-n kívülre</t>
  </si>
  <si>
    <t>Egyéb működési célú támogatások áht-n kívülre</t>
  </si>
  <si>
    <t>Beruházások</t>
  </si>
  <si>
    <t>Felújítások</t>
  </si>
  <si>
    <t>Felhalmozási célú kölcsön nyújtása áht-n kívülre</t>
  </si>
  <si>
    <t>Egyéb felhalmozási célú támogatások áht-n kívülre</t>
  </si>
  <si>
    <t>KÖLTSÉGVETÉSI KIADÁSOK (I+II+III+IV+V+VI+VII+VIII)</t>
  </si>
  <si>
    <t>Központi, irányító szervi támogatás folyósítása</t>
  </si>
  <si>
    <t>XI.</t>
  </si>
  <si>
    <t>KIADÁSOK ÖSSZESEN (IX+X)</t>
  </si>
  <si>
    <t>Külső személyi juttatások</t>
  </si>
  <si>
    <t>Egyéb működési célú támogatások bevételei áht-n belül</t>
  </si>
  <si>
    <t>Megnevezés</t>
  </si>
  <si>
    <t>Eredeti előirányzat</t>
  </si>
  <si>
    <t>Összesen:</t>
  </si>
  <si>
    <t>Közhatalmi bevételek</t>
  </si>
  <si>
    <t>Közfoglalkoztatás támogatása</t>
  </si>
  <si>
    <t>Kommunális adó</t>
  </si>
  <si>
    <t>Helyi iparűzési adó</t>
  </si>
  <si>
    <t>Idegenforgalmi adó</t>
  </si>
  <si>
    <t>Igazgatási szolgáltatási díj</t>
  </si>
  <si>
    <t>Gyógyszerbeszerzés</t>
  </si>
  <si>
    <t>Irodaszer, nyomtatvány</t>
  </si>
  <si>
    <t>Könyv, folyóirat, egyéb információhordozó</t>
  </si>
  <si>
    <t>Tüzelőanyag beszerzés</t>
  </si>
  <si>
    <t>Hajtó- és kenőanyag beszerzés</t>
  </si>
  <si>
    <t>Szakmai anyagok beszerzése</t>
  </si>
  <si>
    <t>Munkaruha</t>
  </si>
  <si>
    <t>Egyéb anyagbeszerzés</t>
  </si>
  <si>
    <t>Informatikai szolgáltatások igénybevétele</t>
  </si>
  <si>
    <t>Egyéb kommunikációs szolgáltatások</t>
  </si>
  <si>
    <t>Közüzemi díjak összesen</t>
  </si>
  <si>
    <t>Vásárolt élelmezés</t>
  </si>
  <si>
    <t>Bérleti és lízing díjak</t>
  </si>
  <si>
    <t>Karbantartási és kisjavítási szolgáltatások</t>
  </si>
  <si>
    <t>Közvetített szolgáltatások</t>
  </si>
  <si>
    <t>Szakmai tevékenységet segítő szolgáltatások</t>
  </si>
  <si>
    <t>Egyéb szolgáltatások</t>
  </si>
  <si>
    <t>Kiküldetés kiadásai</t>
  </si>
  <si>
    <t>Reklám- és propaganda kiadások</t>
  </si>
  <si>
    <t>Kiküldetés, reklám és propaganda kiadások</t>
  </si>
  <si>
    <t>Működési célú, előzetesen felszámított áfa</t>
  </si>
  <si>
    <t>Fizetendő áfa</t>
  </si>
  <si>
    <t xml:space="preserve">Kamatkiadások </t>
  </si>
  <si>
    <t>Egyéb pénzügyi műveletek kiadásai</t>
  </si>
  <si>
    <t>Egyéb dologi kiadások</t>
  </si>
  <si>
    <t>Különféle befizetések, egyéb dologi kiadások</t>
  </si>
  <si>
    <t>Összesen (1+2+3+4+5):</t>
  </si>
  <si>
    <t>Egyéb szervezetek támogatása</t>
  </si>
  <si>
    <t>Működési bevételek</t>
  </si>
  <si>
    <t>Működési célú átvett pénzeszközök</t>
  </si>
  <si>
    <t>Felhalmozási célú tám.áht-n belülről</t>
  </si>
  <si>
    <t>Felhalmozási bevételek</t>
  </si>
  <si>
    <t>Felhalm.célú átvett pénzeszközök</t>
  </si>
  <si>
    <t>Költségvetési bevételek összesen (1+2)</t>
  </si>
  <si>
    <t>BEVÉTELEK ÖSSZESEN (3+4)</t>
  </si>
  <si>
    <t>Költségvetési kiadások összesen (1+2)</t>
  </si>
  <si>
    <t>KIADÁSOK ÖSSZESEN (3+4)</t>
  </si>
  <si>
    <t>Műk.célú tám.áht-n belülről</t>
  </si>
  <si>
    <t>Finanszírozási bevételek (22+23)</t>
  </si>
  <si>
    <t>Költségvetési engedélyezett létszámkeret</t>
  </si>
  <si>
    <t>Egyéb működési célú támogatások áht-n belülre</t>
  </si>
  <si>
    <t>Egyes bevételek és kiadások részletezése</t>
  </si>
  <si>
    <t>Beruházások, felújítások</t>
  </si>
  <si>
    <t>Ebből közcélú foglalkoztatottak létszáma</t>
  </si>
  <si>
    <t>Lispeszentadorján Község Önkormányzatának bevételei</t>
  </si>
  <si>
    <t>Lispeszentadorján Község Önkormányzatának  kiadásai</t>
  </si>
  <si>
    <t>Lispeszentadorján Község Önkormányzata</t>
  </si>
  <si>
    <t>Óvoda működési támogatás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</si>
  <si>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</si>
  <si>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</si>
  <si>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</si>
  <si>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</si>
  <si>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</si>
  <si>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</si>
  <si>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</si>
  <si>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</si>
  <si>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</si>
  <si>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</si>
  <si>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</si>
  <si>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</si>
  <si>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Munkaadót terhelő járulékok</t>
  </si>
  <si>
    <t>Dologi  kiadások</t>
  </si>
  <si>
    <t>Egyéb működési célú kiadások</t>
  </si>
  <si>
    <t>Kiadások összesen (1+..+7)</t>
  </si>
  <si>
    <t>Működési célú támogatások áht-n belülről</t>
  </si>
  <si>
    <t>Felhalmozási  bevételek</t>
  </si>
  <si>
    <t>Finanszírozási bevételek</t>
  </si>
  <si>
    <t>Pénzforgalom nélküli bevételek</t>
  </si>
  <si>
    <t>Bevételek összesen (9+..+16)</t>
  </si>
  <si>
    <t>Bevételek és kiadások különbsége (17-8)</t>
  </si>
  <si>
    <t>Községi Önkormányzat Lispeszentadorján</t>
  </si>
  <si>
    <t>Készletértékesítés</t>
  </si>
  <si>
    <t>Államháztartáson belüli előlegek visszafizetése</t>
  </si>
  <si>
    <t>Bírság, szabálysértés, pótlék</t>
  </si>
  <si>
    <t>Államháztartáson belüli megelőlegezések visszafizetése</t>
  </si>
  <si>
    <t>Ft-ban</t>
  </si>
  <si>
    <t xml:space="preserve"> ft-ban</t>
  </si>
  <si>
    <t>Települési támogatás</t>
  </si>
  <si>
    <t>Gyerekvédelmi támogatás</t>
  </si>
  <si>
    <t>Közös Hivatal működési támogatás</t>
  </si>
  <si>
    <t>Tulajdonosi bevételek</t>
  </si>
  <si>
    <t>Ellátottak pénzbeli juttatásai (8+9)</t>
  </si>
  <si>
    <t>Egyéb működési célú kiadások 10+..+13)</t>
  </si>
  <si>
    <t>Egyéb felhalmozási célú kiadások (14+15)</t>
  </si>
  <si>
    <t>Tartalékok</t>
  </si>
  <si>
    <t>1.6</t>
  </si>
  <si>
    <t>Lispeszentadorján önkormányzat  2020. évi összevont költségvetési mérlege</t>
  </si>
  <si>
    <t xml:space="preserve"> 2020. évi költségvetés</t>
  </si>
  <si>
    <t>2020.évi eredeti előirányzat</t>
  </si>
  <si>
    <t xml:space="preserve">Ft-ban </t>
  </si>
  <si>
    <t>10 fő</t>
  </si>
  <si>
    <t>12 fő</t>
  </si>
  <si>
    <t>Szociális ágazati pótlék</t>
  </si>
  <si>
    <t xml:space="preserve">GINOP pályázati támogatás </t>
  </si>
  <si>
    <t xml:space="preserve">Dél-Zalai Vízmű tőkeemelés </t>
  </si>
  <si>
    <t xml:space="preserve">Dél-Zala Murahíd Többcélú Társulás </t>
  </si>
  <si>
    <t>Belső ellenőri feladatok támogatása</t>
  </si>
  <si>
    <t xml:space="preserve">Bucsuta gondozási központ támogatás </t>
  </si>
  <si>
    <t xml:space="preserve">Közfoglalkoztatáshoz gépbeszerzés </t>
  </si>
  <si>
    <t xml:space="preserve">Magyar Falu Program útfelújítás </t>
  </si>
  <si>
    <t>Likviditási terv 2020. évre</t>
  </si>
  <si>
    <t>Felhalmozási célú átvett pénzeszközök</t>
  </si>
  <si>
    <t>3.sz.melléklet a 2/2020.(II.15.) sz. rendelethez</t>
  </si>
  <si>
    <t>1.sz.melléklet a 2/2020.(II.15.) sz. rendelethez</t>
  </si>
  <si>
    <t>2.sz.melléklet a 2/2020.(II.15.) sz. rendelethez</t>
  </si>
  <si>
    <t>4.sz.melléklet a 2/2020.(II.15.) sz. rendelethez</t>
  </si>
  <si>
    <t>5.sz.melléklet a 2/2020.(II.15.) sz.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</si>
</sst>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-* #,##0.00\ _F_t_-;\-* #,##0.00\ _F_t_-;_-* &quot;-&quot;??\ _F_t_-;_-@_-"/>
    <numFmt numFmtId="166" formatCode="_-* #,##0\ _F_t_-;\-* #,##0\ _F_t_-;_-* &quot;-&quot;??\ _F_t_-;_-@_-"/>
  </numFmts>
  <fonts count="15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Bookman Old Style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Bookman Old Style"/>
      <family val="1"/>
      <charset val="238"/>
    </font>
    <font>
      <b/>
      <sz val="14"/>
      <name val="Bookman Old Style"/>
      <family val="1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39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0" fillId="0" borderId="1" xfId="0" applyBorder="1" applyAlignment="1">
      <alignment wrapText="1"/>
    </xf>
    <xf numFmtId="49" fontId="0" fillId="0" borderId="2" xfId="0" applyNumberFormat="1" applyBorder="1"/>
    <xf numFmtId="49" fontId="3" fillId="2" borderId="3" xfId="0" applyNumberFormat="1" applyFont="1" applyFill="1" applyBorder="1"/>
    <xf numFmtId="0" fontId="3" fillId="2" borderId="4" xfId="0" applyFont="1" applyFill="1" applyBorder="1"/>
    <xf numFmtId="49" fontId="3" fillId="2" borderId="4" xfId="0" applyNumberFormat="1" applyFont="1" applyFill="1" applyBorder="1"/>
    <xf numFmtId="49" fontId="0" fillId="0" borderId="5" xfId="0" applyNumberFormat="1" applyBorder="1"/>
    <xf numFmtId="0" fontId="0" fillId="0" borderId="6" xfId="0" applyBorder="1"/>
    <xf numFmtId="49" fontId="0" fillId="0" borderId="6" xfId="0" applyNumberFormat="1" applyBorder="1"/>
    <xf numFmtId="49" fontId="3" fillId="0" borderId="7" xfId="0" applyNumberFormat="1" applyFont="1" applyBorder="1"/>
    <xf numFmtId="0" fontId="3" fillId="0" borderId="8" xfId="0" applyFont="1" applyBorder="1"/>
    <xf numFmtId="49" fontId="3" fillId="0" borderId="8" xfId="0" applyNumberFormat="1" applyFont="1" applyBorder="1"/>
    <xf numFmtId="49" fontId="3" fillId="0" borderId="3" xfId="0" applyNumberFormat="1" applyFont="1" applyBorder="1"/>
    <xf numFmtId="0" fontId="3" fillId="0" borderId="4" xfId="0" applyFont="1" applyBorder="1"/>
    <xf numFmtId="49" fontId="3" fillId="0" borderId="4" xfId="0" applyNumberFormat="1" applyFont="1" applyBorder="1"/>
    <xf numFmtId="49" fontId="0" fillId="0" borderId="9" xfId="0" applyNumberFormat="1" applyBorder="1"/>
    <xf numFmtId="0" fontId="0" fillId="0" borderId="10" xfId="0" applyBorder="1" applyAlignment="1">
      <alignment wrapText="1"/>
    </xf>
    <xf numFmtId="0" fontId="0" fillId="0" borderId="10" xfId="0" applyBorder="1"/>
    <xf numFmtId="49" fontId="0" fillId="0" borderId="10" xfId="0" applyNumberFormat="1" applyBorder="1"/>
    <xf numFmtId="0" fontId="3" fillId="0" borderId="3" xfId="0" applyFont="1" applyBorder="1"/>
    <xf numFmtId="49" fontId="3" fillId="0" borderId="11" xfId="0" applyNumberFormat="1" applyFont="1" applyBorder="1"/>
    <xf numFmtId="0" fontId="3" fillId="0" borderId="0" xfId="0" applyFont="1"/>
    <xf numFmtId="49" fontId="0" fillId="0" borderId="2" xfId="0" applyNumberFormat="1" applyBorder="1" applyAlignment="1">
      <alignment horizontal="right"/>
    </xf>
    <xf numFmtId="0" fontId="6" fillId="2" borderId="2" xfId="0" applyFont="1" applyFill="1" applyBorder="1"/>
    <xf numFmtId="0" fontId="6" fillId="2" borderId="1" xfId="0" applyFont="1" applyFill="1" applyBorder="1"/>
    <xf numFmtId="49" fontId="6" fillId="2" borderId="2" xfId="0" applyNumberFormat="1" applyFont="1" applyFill="1" applyBorder="1"/>
    <xf numFmtId="49" fontId="6" fillId="2" borderId="1" xfId="0" applyNumberFormat="1" applyFont="1" applyFill="1" applyBorder="1" applyAlignment="1"/>
    <xf numFmtId="49" fontId="6" fillId="2" borderId="12" xfId="0" applyNumberFormat="1" applyFont="1" applyFill="1" applyBorder="1"/>
    <xf numFmtId="49" fontId="6" fillId="2" borderId="13" xfId="0" applyNumberFormat="1" applyFont="1" applyFill="1" applyBorder="1" applyAlignment="1"/>
    <xf numFmtId="49" fontId="7" fillId="0" borderId="2" xfId="0" applyNumberFormat="1" applyFont="1" applyFill="1" applyBorder="1" applyAlignment="1">
      <alignment horizontal="right"/>
    </xf>
    <xf numFmtId="0" fontId="0" fillId="0" borderId="0" xfId="0" applyBorder="1"/>
    <xf numFmtId="0" fontId="8" fillId="0" borderId="0" xfId="0" applyFont="1"/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3" fillId="0" borderId="17" xfId="0" applyFont="1" applyBorder="1"/>
    <xf numFmtId="0" fontId="3" fillId="0" borderId="17" xfId="0" applyFont="1" applyBorder="1" applyAlignment="1">
      <alignment wrapText="1"/>
    </xf>
    <xf numFmtId="0" fontId="3" fillId="0" borderId="18" xfId="0" applyFont="1" applyBorder="1"/>
    <xf numFmtId="0" fontId="3" fillId="2" borderId="17" xfId="0" applyFont="1" applyFill="1" applyBorder="1"/>
    <xf numFmtId="0" fontId="6" fillId="2" borderId="15" xfId="0" applyFont="1" applyFill="1" applyBorder="1"/>
    <xf numFmtId="0" fontId="0" fillId="0" borderId="15" xfId="0" applyBorder="1" applyAlignment="1">
      <alignment wrapText="1"/>
    </xf>
    <xf numFmtId="0" fontId="7" fillId="0" borderId="15" xfId="0" applyFont="1" applyFill="1" applyBorder="1"/>
    <xf numFmtId="49" fontId="6" fillId="2" borderId="15" xfId="0" applyNumberFormat="1" applyFont="1" applyFill="1" applyBorder="1" applyAlignment="1"/>
    <xf numFmtId="49" fontId="6" fillId="2" borderId="19" xfId="0" applyNumberFormat="1" applyFont="1" applyFill="1" applyBorder="1" applyAlignment="1"/>
    <xf numFmtId="166" fontId="6" fillId="2" borderId="1" xfId="1" applyNumberFormat="1" applyFont="1" applyFill="1" applyBorder="1"/>
    <xf numFmtId="166" fontId="3" fillId="0" borderId="1" xfId="1" applyNumberFormat="1" applyFont="1" applyBorder="1"/>
    <xf numFmtId="166" fontId="0" fillId="0" borderId="1" xfId="1" applyNumberFormat="1" applyFont="1" applyBorder="1"/>
    <xf numFmtId="166" fontId="6" fillId="2" borderId="2" xfId="1" applyNumberFormat="1" applyFont="1" applyFill="1" applyBorder="1"/>
    <xf numFmtId="166" fontId="0" fillId="0" borderId="2" xfId="1" applyNumberFormat="1" applyFont="1" applyBorder="1"/>
    <xf numFmtId="166" fontId="7" fillId="0" borderId="2" xfId="1" applyNumberFormat="1" applyFont="1" applyFill="1" applyBorder="1"/>
    <xf numFmtId="166" fontId="6" fillId="2" borderId="12" xfId="1" applyNumberFormat="1" applyFont="1" applyFill="1" applyBorder="1"/>
    <xf numFmtId="166" fontId="6" fillId="2" borderId="13" xfId="1" applyNumberFormat="1" applyFont="1" applyFill="1" applyBorder="1"/>
    <xf numFmtId="0" fontId="10" fillId="0" borderId="0" xfId="0" applyFont="1"/>
    <xf numFmtId="166" fontId="3" fillId="0" borderId="4" xfId="1" applyNumberFormat="1" applyFont="1" applyBorder="1"/>
    <xf numFmtId="166" fontId="0" fillId="0" borderId="10" xfId="1" applyNumberFormat="1" applyFont="1" applyBorder="1"/>
    <xf numFmtId="166" fontId="0" fillId="0" borderId="6" xfId="1" applyNumberFormat="1" applyFont="1" applyBorder="1"/>
    <xf numFmtId="166" fontId="3" fillId="0" borderId="8" xfId="1" applyNumberFormat="1" applyFont="1" applyBorder="1"/>
    <xf numFmtId="166" fontId="3" fillId="2" borderId="4" xfId="1" applyNumberFormat="1" applyFont="1" applyFill="1" applyBorder="1"/>
    <xf numFmtId="166" fontId="3" fillId="0" borderId="3" xfId="1" applyNumberFormat="1" applyFont="1" applyBorder="1"/>
    <xf numFmtId="166" fontId="0" fillId="0" borderId="9" xfId="1" applyNumberFormat="1" applyFont="1" applyBorder="1"/>
    <xf numFmtId="166" fontId="0" fillId="0" borderId="5" xfId="1" applyNumberFormat="1" applyFont="1" applyBorder="1"/>
    <xf numFmtId="166" fontId="3" fillId="0" borderId="7" xfId="1" applyNumberFormat="1" applyFont="1" applyBorder="1"/>
    <xf numFmtId="166" fontId="3" fillId="2" borderId="3" xfId="1" applyNumberFormat="1" applyFont="1" applyFill="1" applyBorder="1"/>
    <xf numFmtId="0" fontId="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7" fillId="0" borderId="0" xfId="0" applyFont="1"/>
    <xf numFmtId="0" fontId="7" fillId="0" borderId="15" xfId="0" applyFont="1" applyBorder="1"/>
    <xf numFmtId="0" fontId="7" fillId="0" borderId="1" xfId="0" applyFont="1" applyBorder="1"/>
    <xf numFmtId="0" fontId="0" fillId="0" borderId="20" xfId="0" applyBorder="1" applyAlignment="1">
      <alignment vertical="center"/>
    </xf>
    <xf numFmtId="49" fontId="7" fillId="0" borderId="2" xfId="0" applyNumberFormat="1" applyFont="1" applyBorder="1" applyAlignment="1">
      <alignment horizontal="right"/>
    </xf>
    <xf numFmtId="0" fontId="0" fillId="0" borderId="8" xfId="0" applyBorder="1" applyAlignment="1">
      <alignment vertical="center"/>
    </xf>
    <xf numFmtId="166" fontId="0" fillId="0" borderId="8" xfId="1" applyNumberFormat="1" applyFont="1" applyBorder="1" applyAlignment="1">
      <alignment vertical="center"/>
    </xf>
    <xf numFmtId="166" fontId="0" fillId="0" borderId="7" xfId="1" applyNumberFormat="1" applyFont="1" applyBorder="1"/>
    <xf numFmtId="49" fontId="7" fillId="0" borderId="21" xfId="0" applyNumberFormat="1" applyFont="1" applyBorder="1"/>
    <xf numFmtId="0" fontId="7" fillId="0" borderId="18" xfId="0" applyFont="1" applyBorder="1"/>
    <xf numFmtId="0" fontId="2" fillId="0" borderId="0" xfId="0" applyFont="1" applyAlignment="1">
      <alignment horizontal="right"/>
    </xf>
    <xf numFmtId="0" fontId="0" fillId="2" borderId="22" xfId="0" applyFill="1" applyBorder="1" applyAlignment="1">
      <alignment horizontal="center"/>
    </xf>
    <xf numFmtId="0" fontId="7" fillId="0" borderId="0" xfId="0" applyFont="1" applyAlignment="1">
      <alignment horizontal="right"/>
    </xf>
    <xf numFmtId="0" fontId="9" fillId="0" borderId="23" xfId="0" applyFont="1" applyBorder="1" applyAlignment="1">
      <alignment horizontal="center" vertical="center" wrapText="1"/>
    </xf>
    <xf numFmtId="0" fontId="0" fillId="0" borderId="24" xfId="0" applyBorder="1"/>
    <xf numFmtId="0" fontId="7" fillId="0" borderId="24" xfId="0" applyFont="1" applyBorder="1"/>
    <xf numFmtId="3" fontId="2" fillId="0" borderId="1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25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49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3" fillId="0" borderId="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66" fontId="0" fillId="0" borderId="1" xfId="1" applyNumberFormat="1" applyFont="1" applyBorder="1" applyAlignment="1">
      <alignment vertical="center"/>
    </xf>
    <xf numFmtId="0" fontId="3" fillId="0" borderId="17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6" fontId="3" fillId="0" borderId="36" xfId="1" applyNumberFormat="1" applyFont="1" applyBorder="1" applyAlignment="1">
      <alignment horizontal="center" vertical="center"/>
    </xf>
    <xf numFmtId="166" fontId="3" fillId="0" borderId="9" xfId="1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workbookViewId="0">
      <selection activeCell="F2" sqref="F2"/>
    </sheetView>
  </sheetViews>
  <sheetFormatPr defaultRowHeight="24.95" customHeight="1" x14ac:dyDescent="0.2"/>
  <cols>
    <col min="1" max="1" width="4" customWidth="1"/>
    <col min="2" max="2" width="30.7109375" customWidth="1"/>
    <col min="3" max="3" width="28.42578125" customWidth="1"/>
    <col min="4" max="4" width="5" customWidth="1"/>
    <col min="5" max="5" width="31" bestFit="1" customWidth="1"/>
    <col min="6" max="6" width="28.7109375" customWidth="1"/>
  </cols>
  <sheetData>
    <row r="1" spans="1:6" ht="24.95" customHeight="1" x14ac:dyDescent="0.25">
      <c r="A1" s="98" t="s">
        <v>228</v>
      </c>
      <c r="B1" s="98"/>
      <c r="C1" s="98"/>
      <c r="D1" s="98"/>
      <c r="E1" s="98"/>
      <c r="F1" s="98"/>
    </row>
    <row r="2" spans="1:6" ht="24.95" customHeight="1" x14ac:dyDescent="0.2">
      <c r="F2" s="88" t="s">
        <v>245</v>
      </c>
    </row>
    <row r="3" spans="1:6" ht="24.95" customHeight="1" thickBot="1" x14ac:dyDescent="0.25">
      <c r="F3" s="90" t="s">
        <v>231</v>
      </c>
    </row>
    <row r="4" spans="1:6" ht="24.95" customHeight="1" x14ac:dyDescent="0.2">
      <c r="A4" s="99" t="s">
        <v>0</v>
      </c>
      <c r="B4" s="100"/>
      <c r="C4" s="89"/>
      <c r="D4" s="103" t="s">
        <v>17</v>
      </c>
      <c r="E4" s="100"/>
      <c r="F4" s="89"/>
    </row>
    <row r="5" spans="1:6" ht="24.95" customHeight="1" x14ac:dyDescent="0.2">
      <c r="A5" s="101"/>
      <c r="B5" s="102"/>
      <c r="C5" s="107" t="s">
        <v>230</v>
      </c>
      <c r="D5" s="104"/>
      <c r="E5" s="102"/>
      <c r="F5" s="107" t="s">
        <v>230</v>
      </c>
    </row>
    <row r="6" spans="1:6" ht="24.95" customHeight="1" thickBot="1" x14ac:dyDescent="0.25">
      <c r="A6" s="101"/>
      <c r="B6" s="102"/>
      <c r="C6" s="108"/>
      <c r="D6" s="104"/>
      <c r="E6" s="102"/>
      <c r="F6" s="108"/>
    </row>
    <row r="7" spans="1:6" ht="24.95" customHeight="1" thickBot="1" x14ac:dyDescent="0.25">
      <c r="A7" s="22" t="s">
        <v>1</v>
      </c>
      <c r="B7" s="16"/>
      <c r="C7" s="61">
        <f>SUM(C8:C12)</f>
        <v>47023988</v>
      </c>
      <c r="D7" s="112" t="s">
        <v>1</v>
      </c>
      <c r="E7" s="113"/>
      <c r="F7" s="66">
        <f>SUM(F8:F12)</f>
        <v>55102622</v>
      </c>
    </row>
    <row r="8" spans="1:6" ht="24.95" customHeight="1" x14ac:dyDescent="0.2">
      <c r="A8" s="18" t="s">
        <v>2</v>
      </c>
      <c r="B8" s="20" t="s">
        <v>179</v>
      </c>
      <c r="C8" s="62">
        <v>39276053</v>
      </c>
      <c r="D8" s="21" t="s">
        <v>2</v>
      </c>
      <c r="E8" s="40" t="s">
        <v>18</v>
      </c>
      <c r="F8" s="67">
        <v>20400000</v>
      </c>
    </row>
    <row r="9" spans="1:6" ht="27.75" customHeight="1" x14ac:dyDescent="0.2">
      <c r="A9" s="5" t="s">
        <v>3</v>
      </c>
      <c r="B9" s="4" t="s">
        <v>136</v>
      </c>
      <c r="C9" s="54">
        <v>4550000</v>
      </c>
      <c r="D9" s="3" t="s">
        <v>3</v>
      </c>
      <c r="E9" s="41" t="s">
        <v>19</v>
      </c>
      <c r="F9" s="56">
        <v>3600000</v>
      </c>
    </row>
    <row r="10" spans="1:6" ht="24.95" customHeight="1" x14ac:dyDescent="0.2">
      <c r="A10" s="5" t="s">
        <v>4</v>
      </c>
      <c r="B10" s="2" t="s">
        <v>170</v>
      </c>
      <c r="C10" s="54">
        <v>3197935</v>
      </c>
      <c r="D10" s="3" t="s">
        <v>4</v>
      </c>
      <c r="E10" s="41" t="s">
        <v>20</v>
      </c>
      <c r="F10" s="56">
        <v>20612000</v>
      </c>
    </row>
    <row r="11" spans="1:6" ht="24.95" customHeight="1" x14ac:dyDescent="0.2">
      <c r="A11" s="105" t="s">
        <v>5</v>
      </c>
      <c r="B11" s="109" t="s">
        <v>171</v>
      </c>
      <c r="C11" s="111">
        <v>0</v>
      </c>
      <c r="D11" s="3" t="s">
        <v>5</v>
      </c>
      <c r="E11" s="41" t="s">
        <v>21</v>
      </c>
      <c r="F11" s="56">
        <v>8690622</v>
      </c>
    </row>
    <row r="12" spans="1:6" ht="24.95" customHeight="1" x14ac:dyDescent="0.2">
      <c r="A12" s="106"/>
      <c r="B12" s="110"/>
      <c r="C12" s="111"/>
      <c r="D12" s="3" t="s">
        <v>22</v>
      </c>
      <c r="E12" s="41" t="s">
        <v>23</v>
      </c>
      <c r="F12" s="56">
        <v>1800000</v>
      </c>
    </row>
    <row r="13" spans="1:6" ht="24.95" customHeight="1" thickBot="1" x14ac:dyDescent="0.25">
      <c r="A13" s="81"/>
      <c r="B13" s="83"/>
      <c r="C13" s="84"/>
      <c r="D13" s="86" t="s">
        <v>227</v>
      </c>
      <c r="E13" s="87" t="s">
        <v>226</v>
      </c>
      <c r="F13" s="85">
        <v>4669115</v>
      </c>
    </row>
    <row r="14" spans="1:6" ht="24.95" customHeight="1" thickBot="1" x14ac:dyDescent="0.25">
      <c r="A14" s="15" t="s">
        <v>7</v>
      </c>
      <c r="B14" s="16" t="s">
        <v>8</v>
      </c>
      <c r="C14" s="61">
        <f>SUM(C15:C17)</f>
        <v>4491990</v>
      </c>
      <c r="D14" s="23" t="s">
        <v>24</v>
      </c>
      <c r="E14" s="43" t="s">
        <v>8</v>
      </c>
      <c r="F14" s="66">
        <f>SUM(F15:F17)</f>
        <v>13485495</v>
      </c>
    </row>
    <row r="15" spans="1:6" ht="24.95" customHeight="1" x14ac:dyDescent="0.2">
      <c r="A15" s="18" t="s">
        <v>9</v>
      </c>
      <c r="B15" s="19" t="s">
        <v>172</v>
      </c>
      <c r="C15" s="62">
        <v>4491990</v>
      </c>
      <c r="D15" s="21" t="s">
        <v>9</v>
      </c>
      <c r="E15" s="40" t="s">
        <v>25</v>
      </c>
      <c r="F15" s="67">
        <v>4491990</v>
      </c>
    </row>
    <row r="16" spans="1:6" ht="24.95" customHeight="1" x14ac:dyDescent="0.2">
      <c r="A16" s="5" t="s">
        <v>10</v>
      </c>
      <c r="B16" s="2" t="s">
        <v>173</v>
      </c>
      <c r="C16" s="54">
        <v>0</v>
      </c>
      <c r="D16" s="3" t="s">
        <v>10</v>
      </c>
      <c r="E16" s="41" t="s">
        <v>26</v>
      </c>
      <c r="F16" s="56">
        <v>8993505</v>
      </c>
    </row>
    <row r="17" spans="1:6" ht="24.95" customHeight="1" thickBot="1" x14ac:dyDescent="0.25">
      <c r="A17" s="9" t="s">
        <v>11</v>
      </c>
      <c r="B17" s="10" t="s">
        <v>174</v>
      </c>
      <c r="C17" s="63">
        <v>0</v>
      </c>
      <c r="D17" s="11" t="s">
        <v>11</v>
      </c>
      <c r="E17" s="42" t="s">
        <v>27</v>
      </c>
      <c r="F17" s="68">
        <v>0</v>
      </c>
    </row>
    <row r="18" spans="1:6" ht="40.5" customHeight="1" thickBot="1" x14ac:dyDescent="0.25">
      <c r="A18" s="15" t="s">
        <v>12</v>
      </c>
      <c r="B18" s="39" t="s">
        <v>175</v>
      </c>
      <c r="C18" s="61">
        <f>SUM(C7,C14)</f>
        <v>51515978</v>
      </c>
      <c r="D18" s="17" t="s">
        <v>28</v>
      </c>
      <c r="E18" s="44" t="s">
        <v>177</v>
      </c>
      <c r="F18" s="66">
        <f>SUM(F7,F14)</f>
        <v>68588117</v>
      </c>
    </row>
    <row r="19" spans="1:6" ht="24.95" customHeight="1" thickBot="1" x14ac:dyDescent="0.25">
      <c r="A19" s="12" t="s">
        <v>13</v>
      </c>
      <c r="B19" s="13" t="s">
        <v>14</v>
      </c>
      <c r="C19" s="64">
        <v>18144022</v>
      </c>
      <c r="D19" s="14" t="s">
        <v>13</v>
      </c>
      <c r="E19" s="45" t="s">
        <v>29</v>
      </c>
      <c r="F19" s="69">
        <v>1071883</v>
      </c>
    </row>
    <row r="20" spans="1:6" ht="24.95" customHeight="1" thickBot="1" x14ac:dyDescent="0.25">
      <c r="A20" s="6" t="s">
        <v>15</v>
      </c>
      <c r="B20" s="7" t="s">
        <v>176</v>
      </c>
      <c r="C20" s="65">
        <f>SUM(C18,C19)</f>
        <v>69660000</v>
      </c>
      <c r="D20" s="8" t="s">
        <v>30</v>
      </c>
      <c r="E20" s="46" t="s">
        <v>178</v>
      </c>
      <c r="F20" s="70">
        <f>SUM(F18,F19)</f>
        <v>69660000</v>
      </c>
    </row>
    <row r="21" spans="1:6" ht="24.95" customHeight="1" x14ac:dyDescent="0.2">
      <c r="A21" s="1"/>
      <c r="D21" s="1"/>
    </row>
    <row r="22" spans="1:6" ht="24.95" customHeight="1" x14ac:dyDescent="0.2">
      <c r="A22" s="1"/>
      <c r="D22" s="1"/>
    </row>
    <row r="23" spans="1:6" ht="24.95" customHeight="1" x14ac:dyDescent="0.2">
      <c r="A23" s="1"/>
      <c r="D23" s="1"/>
    </row>
    <row r="24" spans="1:6" ht="24.95" customHeight="1" x14ac:dyDescent="0.2">
      <c r="A24" s="1"/>
      <c r="D24" s="1"/>
    </row>
    <row r="25" spans="1:6" ht="24.95" customHeight="1" x14ac:dyDescent="0.2">
      <c r="A25" s="1"/>
      <c r="D25" s="1"/>
    </row>
    <row r="26" spans="1:6" ht="24.95" customHeight="1" x14ac:dyDescent="0.2">
      <c r="A26" s="1"/>
      <c r="D26" s="1"/>
    </row>
    <row r="27" spans="1:6" ht="24.95" customHeight="1" x14ac:dyDescent="0.2">
      <c r="A27" s="1"/>
      <c r="D27" s="1"/>
    </row>
    <row r="28" spans="1:6" ht="24.95" customHeight="1" x14ac:dyDescent="0.2">
      <c r="A28" s="1"/>
      <c r="D28" s="1"/>
    </row>
    <row r="29" spans="1:6" ht="24.95" customHeight="1" x14ac:dyDescent="0.2">
      <c r="A29" s="1"/>
    </row>
    <row r="30" spans="1:6" ht="24.95" customHeight="1" x14ac:dyDescent="0.2">
      <c r="A30" s="1"/>
    </row>
    <row r="31" spans="1:6" ht="24.95" customHeight="1" x14ac:dyDescent="0.2">
      <c r="A31" s="1"/>
    </row>
    <row r="32" spans="1:6" ht="24.95" customHeight="1" x14ac:dyDescent="0.2">
      <c r="A32" s="1"/>
    </row>
    <row r="33" spans="1:1" ht="24.95" customHeight="1" x14ac:dyDescent="0.2">
      <c r="A33" s="1"/>
    </row>
    <row r="34" spans="1:1" ht="24.95" customHeight="1" x14ac:dyDescent="0.2">
      <c r="A34" s="1"/>
    </row>
    <row r="35" spans="1:1" ht="24.95" customHeight="1" x14ac:dyDescent="0.2">
      <c r="A35" s="1"/>
    </row>
    <row r="36" spans="1:1" ht="24.95" customHeight="1" x14ac:dyDescent="0.2">
      <c r="A36" s="1"/>
    </row>
    <row r="37" spans="1:1" ht="24.95" customHeight="1" x14ac:dyDescent="0.2">
      <c r="A37" s="1"/>
    </row>
    <row r="38" spans="1:1" ht="24.95" customHeight="1" x14ac:dyDescent="0.2">
      <c r="A38" s="1"/>
    </row>
    <row r="39" spans="1:1" ht="24.95" customHeight="1" x14ac:dyDescent="0.2">
      <c r="A39" s="1"/>
    </row>
    <row r="40" spans="1:1" ht="24.95" customHeight="1" x14ac:dyDescent="0.2">
      <c r="A40" s="1"/>
    </row>
    <row r="41" spans="1:1" ht="24.95" customHeight="1" x14ac:dyDescent="0.2">
      <c r="A41" s="1"/>
    </row>
    <row r="42" spans="1:1" ht="24.95" customHeight="1" x14ac:dyDescent="0.2">
      <c r="A42" s="1"/>
    </row>
    <row r="43" spans="1:1" ht="24.95" customHeight="1" x14ac:dyDescent="0.2">
      <c r="A43" s="1"/>
    </row>
    <row r="44" spans="1:1" ht="24.95" customHeight="1" x14ac:dyDescent="0.2">
      <c r="A44" s="1"/>
    </row>
    <row r="45" spans="1:1" ht="24.95" customHeight="1" x14ac:dyDescent="0.2">
      <c r="A45" s="1"/>
    </row>
    <row r="46" spans="1:1" ht="24.95" customHeight="1" x14ac:dyDescent="0.2">
      <c r="A46" s="1"/>
    </row>
    <row r="47" spans="1:1" ht="24.95" customHeight="1" x14ac:dyDescent="0.2">
      <c r="A47" s="1"/>
    </row>
    <row r="48" spans="1:1" ht="24.95" customHeight="1" x14ac:dyDescent="0.2">
      <c r="A48" s="1"/>
    </row>
    <row r="49" spans="1:1" ht="24.95" customHeight="1" x14ac:dyDescent="0.2">
      <c r="A49" s="1"/>
    </row>
    <row r="50" spans="1:1" ht="24.95" customHeight="1" x14ac:dyDescent="0.2">
      <c r="A50" s="1"/>
    </row>
    <row r="51" spans="1:1" ht="24.95" customHeight="1" x14ac:dyDescent="0.2">
      <c r="A51" s="1"/>
    </row>
    <row r="52" spans="1:1" ht="24.95" customHeight="1" x14ac:dyDescent="0.2">
      <c r="A52" s="1"/>
    </row>
    <row r="53" spans="1:1" ht="24.95" customHeight="1" x14ac:dyDescent="0.2">
      <c r="A53" s="1"/>
    </row>
    <row r="54" spans="1:1" ht="24.95" customHeight="1" x14ac:dyDescent="0.2">
      <c r="A54" s="1"/>
    </row>
    <row r="55" spans="1:1" ht="24.95" customHeight="1" x14ac:dyDescent="0.2">
      <c r="A55" s="1"/>
    </row>
    <row r="56" spans="1:1" ht="24.95" customHeight="1" x14ac:dyDescent="0.2">
      <c r="A56" s="1"/>
    </row>
    <row r="57" spans="1:1" ht="24.95" customHeight="1" x14ac:dyDescent="0.2">
      <c r="A57" s="1"/>
    </row>
  </sheetData>
  <mergeCells count="9">
    <mergeCell ref="A1:F1"/>
    <mergeCell ref="A4:B6"/>
    <mergeCell ref="D4:E6"/>
    <mergeCell ref="A11:A12"/>
    <mergeCell ref="F5:F6"/>
    <mergeCell ref="C5:C6"/>
    <mergeCell ref="B11:B12"/>
    <mergeCell ref="C11:C12"/>
    <mergeCell ref="D7:E7"/>
  </mergeCells>
  <phoneticPr fontId="2" type="noConversion"/>
  <pageMargins left="0.55118110236220474" right="0.15748031496062992" top="0.98425196850393704" bottom="0.51181102362204722" header="0.51181102362204722" footer="0.51181102362204722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workbookViewId="0">
      <selection activeCell="C4" sqref="C4"/>
    </sheetView>
  </sheetViews>
  <sheetFormatPr defaultRowHeight="18" customHeight="1" x14ac:dyDescent="0.2"/>
  <cols>
    <col min="1" max="1" width="6.140625" customWidth="1"/>
    <col min="2" max="2" width="55.85546875" customWidth="1"/>
    <col min="3" max="3" width="25.28515625" customWidth="1"/>
  </cols>
  <sheetData>
    <row r="1" spans="1:3" ht="18" customHeight="1" x14ac:dyDescent="0.25">
      <c r="A1" s="118" t="s">
        <v>229</v>
      </c>
      <c r="B1" s="118"/>
      <c r="C1" s="118"/>
    </row>
    <row r="2" spans="1:3" ht="18" customHeight="1" x14ac:dyDescent="0.25">
      <c r="A2" s="118"/>
      <c r="B2" s="118"/>
      <c r="C2" s="118"/>
    </row>
    <row r="3" spans="1:3" ht="18" customHeight="1" x14ac:dyDescent="0.25">
      <c r="A3" s="118" t="s">
        <v>186</v>
      </c>
      <c r="B3" s="118"/>
      <c r="C3" s="118"/>
    </row>
    <row r="4" spans="1:3" ht="18" customHeight="1" x14ac:dyDescent="0.2">
      <c r="C4" s="88" t="s">
        <v>246</v>
      </c>
    </row>
    <row r="5" spans="1:3" ht="18" customHeight="1" thickBot="1" x14ac:dyDescent="0.25">
      <c r="C5" s="90" t="s">
        <v>231</v>
      </c>
    </row>
    <row r="6" spans="1:3" ht="25.5" customHeight="1" x14ac:dyDescent="0.2">
      <c r="A6" s="114" t="s">
        <v>73</v>
      </c>
      <c r="B6" s="116" t="s">
        <v>31</v>
      </c>
      <c r="C6" s="119" t="s">
        <v>230</v>
      </c>
    </row>
    <row r="7" spans="1:3" ht="31.5" customHeight="1" x14ac:dyDescent="0.2">
      <c r="A7" s="115"/>
      <c r="B7" s="117"/>
      <c r="C7" s="120"/>
    </row>
    <row r="8" spans="1:3" ht="14.1" customHeight="1" x14ac:dyDescent="0.2">
      <c r="A8" s="26" t="s">
        <v>41</v>
      </c>
      <c r="B8" s="27" t="s">
        <v>39</v>
      </c>
      <c r="C8" s="52">
        <f>SUM(C9,C16)</f>
        <v>39276053</v>
      </c>
    </row>
    <row r="9" spans="1:3" ht="14.1" customHeight="1" x14ac:dyDescent="0.2">
      <c r="A9" s="25" t="s">
        <v>32</v>
      </c>
      <c r="B9" s="2" t="s">
        <v>33</v>
      </c>
      <c r="C9" s="54">
        <f>SUM(C10:C15)</f>
        <v>26797065</v>
      </c>
    </row>
    <row r="10" spans="1:3" ht="14.1" customHeight="1" x14ac:dyDescent="0.2">
      <c r="A10" s="25"/>
      <c r="B10" s="2" t="s">
        <v>67</v>
      </c>
      <c r="C10" s="54">
        <v>15607615</v>
      </c>
    </row>
    <row r="11" spans="1:3" ht="14.1" customHeight="1" x14ac:dyDescent="0.2">
      <c r="A11" s="25"/>
      <c r="B11" s="2" t="s">
        <v>71</v>
      </c>
      <c r="C11" s="54">
        <v>0</v>
      </c>
    </row>
    <row r="12" spans="1:3" ht="14.1" customHeight="1" x14ac:dyDescent="0.2">
      <c r="A12" s="25"/>
      <c r="B12" s="4" t="s">
        <v>72</v>
      </c>
      <c r="C12" s="54">
        <v>9389450</v>
      </c>
    </row>
    <row r="13" spans="1:3" ht="14.1" customHeight="1" x14ac:dyDescent="0.2">
      <c r="A13" s="25"/>
      <c r="B13" s="2" t="s">
        <v>68</v>
      </c>
      <c r="C13" s="54">
        <v>1800000</v>
      </c>
    </row>
    <row r="14" spans="1:3" ht="14.1" customHeight="1" x14ac:dyDescent="0.2">
      <c r="A14" s="25"/>
      <c r="B14" s="2" t="s">
        <v>69</v>
      </c>
      <c r="C14" s="54">
        <v>0</v>
      </c>
    </row>
    <row r="15" spans="1:3" ht="14.1" customHeight="1" x14ac:dyDescent="0.2">
      <c r="A15" s="25"/>
      <c r="B15" s="2" t="s">
        <v>70</v>
      </c>
      <c r="C15" s="54">
        <v>0</v>
      </c>
    </row>
    <row r="16" spans="1:3" ht="14.1" customHeight="1" x14ac:dyDescent="0.2">
      <c r="A16" s="25" t="s">
        <v>34</v>
      </c>
      <c r="B16" s="2" t="s">
        <v>35</v>
      </c>
      <c r="C16" s="54">
        <v>12478988</v>
      </c>
    </row>
    <row r="17" spans="1:3" ht="14.1" customHeight="1" x14ac:dyDescent="0.2">
      <c r="A17" s="28" t="s">
        <v>42</v>
      </c>
      <c r="B17" s="27" t="s">
        <v>38</v>
      </c>
      <c r="C17" s="52">
        <v>4491990</v>
      </c>
    </row>
    <row r="18" spans="1:3" ht="14.1" customHeight="1" x14ac:dyDescent="0.2">
      <c r="A18" s="28" t="s">
        <v>43</v>
      </c>
      <c r="B18" s="27" t="s">
        <v>92</v>
      </c>
      <c r="C18" s="52">
        <f>SUM(C19:C23)</f>
        <v>4550000</v>
      </c>
    </row>
    <row r="19" spans="1:3" ht="14.1" customHeight="1" x14ac:dyDescent="0.2">
      <c r="A19" s="25" t="s">
        <v>36</v>
      </c>
      <c r="B19" s="2" t="s">
        <v>44</v>
      </c>
      <c r="C19" s="54">
        <v>1500000</v>
      </c>
    </row>
    <row r="20" spans="1:3" ht="14.1" customHeight="1" x14ac:dyDescent="0.2">
      <c r="A20" s="25" t="s">
        <v>37</v>
      </c>
      <c r="B20" s="2" t="s">
        <v>45</v>
      </c>
      <c r="C20" s="54">
        <v>2400000</v>
      </c>
    </row>
    <row r="21" spans="1:3" ht="14.1" customHeight="1" x14ac:dyDescent="0.2">
      <c r="A21" s="25" t="s">
        <v>40</v>
      </c>
      <c r="B21" s="2" t="s">
        <v>46</v>
      </c>
      <c r="C21" s="54">
        <v>600000</v>
      </c>
    </row>
    <row r="22" spans="1:3" ht="14.1" customHeight="1" x14ac:dyDescent="0.2">
      <c r="A22" s="25" t="s">
        <v>74</v>
      </c>
      <c r="B22" s="2" t="s">
        <v>47</v>
      </c>
      <c r="C22" s="54"/>
    </row>
    <row r="23" spans="1:3" ht="14.1" customHeight="1" x14ac:dyDescent="0.2">
      <c r="A23" s="25" t="s">
        <v>75</v>
      </c>
      <c r="B23" s="2" t="s">
        <v>48</v>
      </c>
      <c r="C23" s="54">
        <v>50000</v>
      </c>
    </row>
    <row r="24" spans="1:3" ht="14.1" customHeight="1" x14ac:dyDescent="0.2">
      <c r="A24" s="28" t="s">
        <v>49</v>
      </c>
      <c r="B24" s="27" t="s">
        <v>93</v>
      </c>
      <c r="C24" s="52">
        <f>SUM(C25:C32)</f>
        <v>3197935</v>
      </c>
    </row>
    <row r="25" spans="1:3" ht="14.1" customHeight="1" x14ac:dyDescent="0.2">
      <c r="A25" s="25" t="s">
        <v>76</v>
      </c>
      <c r="B25" s="2" t="s">
        <v>50</v>
      </c>
      <c r="C25" s="54">
        <v>0</v>
      </c>
    </row>
    <row r="26" spans="1:3" ht="14.1" customHeight="1" x14ac:dyDescent="0.2">
      <c r="A26" s="25" t="s">
        <v>77</v>
      </c>
      <c r="B26" s="2" t="s">
        <v>213</v>
      </c>
      <c r="C26" s="54">
        <v>500000</v>
      </c>
    </row>
    <row r="27" spans="1:3" ht="14.1" customHeight="1" x14ac:dyDescent="0.2">
      <c r="A27" s="25" t="s">
        <v>78</v>
      </c>
      <c r="B27" s="80" t="s">
        <v>222</v>
      </c>
      <c r="C27" s="54">
        <v>2497435</v>
      </c>
    </row>
    <row r="28" spans="1:3" ht="14.1" customHeight="1" x14ac:dyDescent="0.2">
      <c r="A28" s="25" t="s">
        <v>79</v>
      </c>
      <c r="B28" s="2" t="s">
        <v>51</v>
      </c>
      <c r="C28" s="54">
        <v>0</v>
      </c>
    </row>
    <row r="29" spans="1:3" ht="14.1" customHeight="1" x14ac:dyDescent="0.2">
      <c r="A29" s="25" t="s">
        <v>80</v>
      </c>
      <c r="B29" s="2" t="s">
        <v>52</v>
      </c>
      <c r="C29" s="54">
        <v>0</v>
      </c>
    </row>
    <row r="30" spans="1:3" ht="14.1" customHeight="1" x14ac:dyDescent="0.2">
      <c r="A30" s="25" t="s">
        <v>81</v>
      </c>
      <c r="B30" s="2" t="s">
        <v>53</v>
      </c>
      <c r="C30" s="54">
        <v>0</v>
      </c>
    </row>
    <row r="31" spans="1:3" ht="14.1" customHeight="1" x14ac:dyDescent="0.2">
      <c r="A31" s="25" t="s">
        <v>82</v>
      </c>
      <c r="B31" s="2" t="s">
        <v>54</v>
      </c>
      <c r="C31" s="54">
        <v>500</v>
      </c>
    </row>
    <row r="32" spans="1:3" ht="14.1" customHeight="1" x14ac:dyDescent="0.2">
      <c r="A32" s="25" t="s">
        <v>83</v>
      </c>
      <c r="B32" s="2" t="s">
        <v>6</v>
      </c>
      <c r="C32" s="54">
        <v>200000</v>
      </c>
    </row>
    <row r="33" spans="1:4" ht="14.1" customHeight="1" x14ac:dyDescent="0.2">
      <c r="A33" s="28" t="s">
        <v>55</v>
      </c>
      <c r="B33" s="27" t="s">
        <v>94</v>
      </c>
      <c r="C33" s="52">
        <f>SUM(C34:C35)</f>
        <v>0</v>
      </c>
    </row>
    <row r="34" spans="1:4" ht="14.1" customHeight="1" x14ac:dyDescent="0.2">
      <c r="A34" s="25" t="s">
        <v>84</v>
      </c>
      <c r="B34" s="2" t="s">
        <v>56</v>
      </c>
      <c r="C34" s="54">
        <v>0</v>
      </c>
    </row>
    <row r="35" spans="1:4" ht="14.1" customHeight="1" x14ac:dyDescent="0.2">
      <c r="A35" s="25" t="s">
        <v>85</v>
      </c>
      <c r="B35" s="2" t="s">
        <v>57</v>
      </c>
      <c r="C35" s="54">
        <v>0</v>
      </c>
    </row>
    <row r="36" spans="1:4" ht="14.1" customHeight="1" x14ac:dyDescent="0.2">
      <c r="A36" s="28" t="s">
        <v>58</v>
      </c>
      <c r="B36" s="27" t="s">
        <v>95</v>
      </c>
      <c r="C36" s="52">
        <f>SUM(C37:C38)</f>
        <v>0</v>
      </c>
      <c r="D36" s="24"/>
    </row>
    <row r="37" spans="1:4" ht="14.1" customHeight="1" x14ac:dyDescent="0.2">
      <c r="A37" s="25" t="s">
        <v>86</v>
      </c>
      <c r="B37" s="2" t="s">
        <v>59</v>
      </c>
      <c r="C37" s="54">
        <v>0</v>
      </c>
    </row>
    <row r="38" spans="1:4" ht="14.1" customHeight="1" x14ac:dyDescent="0.2">
      <c r="A38" s="25" t="s">
        <v>87</v>
      </c>
      <c r="B38" s="2" t="s">
        <v>60</v>
      </c>
      <c r="C38" s="54">
        <v>0</v>
      </c>
    </row>
    <row r="39" spans="1:4" ht="14.1" customHeight="1" x14ac:dyDescent="0.2">
      <c r="A39" s="28" t="s">
        <v>61</v>
      </c>
      <c r="B39" s="27" t="s">
        <v>96</v>
      </c>
      <c r="C39" s="52">
        <f>SUM(C40:C41)</f>
        <v>0</v>
      </c>
    </row>
    <row r="40" spans="1:4" ht="14.1" customHeight="1" x14ac:dyDescent="0.2">
      <c r="A40" s="25" t="s">
        <v>88</v>
      </c>
      <c r="B40" s="2" t="s">
        <v>62</v>
      </c>
      <c r="C40" s="54">
        <v>0</v>
      </c>
    </row>
    <row r="41" spans="1:4" ht="14.1" customHeight="1" x14ac:dyDescent="0.2">
      <c r="A41" s="25" t="s">
        <v>89</v>
      </c>
      <c r="B41" s="2" t="s">
        <v>63</v>
      </c>
      <c r="C41" s="54">
        <v>0</v>
      </c>
    </row>
    <row r="42" spans="1:4" ht="14.1" customHeight="1" x14ac:dyDescent="0.2">
      <c r="A42" s="28" t="s">
        <v>64</v>
      </c>
      <c r="B42" s="29" t="s">
        <v>97</v>
      </c>
      <c r="C42" s="52">
        <f>SUM(C8,C17,C18,C24,C33,C36,C39)</f>
        <v>51515978</v>
      </c>
    </row>
    <row r="43" spans="1:4" ht="14.1" customHeight="1" x14ac:dyDescent="0.2">
      <c r="A43" s="28" t="s">
        <v>98</v>
      </c>
      <c r="B43" s="27" t="s">
        <v>180</v>
      </c>
      <c r="C43" s="52">
        <f>SUM(C44:C45)</f>
        <v>18144022</v>
      </c>
    </row>
    <row r="44" spans="1:4" ht="14.1" customHeight="1" x14ac:dyDescent="0.2">
      <c r="A44" s="25" t="s">
        <v>90</v>
      </c>
      <c r="B44" s="2" t="s">
        <v>65</v>
      </c>
      <c r="C44" s="54">
        <v>18144022</v>
      </c>
    </row>
    <row r="45" spans="1:4" ht="14.1" customHeight="1" x14ac:dyDescent="0.2">
      <c r="A45" s="25" t="s">
        <v>91</v>
      </c>
      <c r="B45" s="2" t="s">
        <v>66</v>
      </c>
      <c r="C45" s="54">
        <v>0</v>
      </c>
    </row>
    <row r="46" spans="1:4" ht="14.1" customHeight="1" thickBot="1" x14ac:dyDescent="0.25">
      <c r="A46" s="30" t="s">
        <v>100</v>
      </c>
      <c r="B46" s="31" t="s">
        <v>99</v>
      </c>
      <c r="C46" s="59">
        <f>SUM(C42,C43)</f>
        <v>69660000</v>
      </c>
    </row>
    <row r="47" spans="1:4" ht="18" customHeight="1" x14ac:dyDescent="0.2">
      <c r="A47" s="1"/>
    </row>
    <row r="48" spans="1:4" ht="18" customHeight="1" x14ac:dyDescent="0.2">
      <c r="A48" s="1"/>
    </row>
    <row r="49" spans="1:1" ht="18" customHeight="1" x14ac:dyDescent="0.2">
      <c r="A49" s="1"/>
    </row>
  </sheetData>
  <mergeCells count="6">
    <mergeCell ref="A6:A7"/>
    <mergeCell ref="B6:B7"/>
    <mergeCell ref="A1:C1"/>
    <mergeCell ref="A2:C2"/>
    <mergeCell ref="A3:C3"/>
    <mergeCell ref="C6:C7"/>
  </mergeCells>
  <phoneticPr fontId="2" type="noConversion"/>
  <pageMargins left="0.62992125984251968" right="0.23622047244094491" top="1.0629921259842521" bottom="0.11811023622047245" header="0.35433070866141736" footer="0.118110236220472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workbookViewId="0">
      <selection activeCell="C4" sqref="C4"/>
    </sheetView>
  </sheetViews>
  <sheetFormatPr defaultRowHeight="18" customHeight="1" x14ac:dyDescent="0.2"/>
  <cols>
    <col min="1" max="1" width="6.140625" customWidth="1"/>
    <col min="2" max="2" width="54.140625" customWidth="1"/>
    <col min="3" max="3" width="25.42578125" customWidth="1"/>
  </cols>
  <sheetData>
    <row r="1" spans="1:3" ht="18" customHeight="1" x14ac:dyDescent="0.25">
      <c r="A1" s="118" t="s">
        <v>229</v>
      </c>
      <c r="B1" s="118"/>
      <c r="C1" s="118"/>
    </row>
    <row r="2" spans="1:3" ht="18" customHeight="1" x14ac:dyDescent="0.25">
      <c r="A2" s="118"/>
      <c r="B2" s="118"/>
      <c r="C2" s="118"/>
    </row>
    <row r="3" spans="1:3" ht="18" customHeight="1" x14ac:dyDescent="0.25">
      <c r="A3" s="118" t="s">
        <v>187</v>
      </c>
      <c r="B3" s="118"/>
      <c r="C3" s="118"/>
    </row>
    <row r="4" spans="1:3" ht="18" customHeight="1" x14ac:dyDescent="0.2">
      <c r="C4" s="88" t="s">
        <v>244</v>
      </c>
    </row>
    <row r="5" spans="1:3" ht="18" customHeight="1" thickBot="1" x14ac:dyDescent="0.25"/>
    <row r="6" spans="1:3" ht="22.5" customHeight="1" x14ac:dyDescent="0.2">
      <c r="A6" s="114" t="s">
        <v>73</v>
      </c>
      <c r="B6" s="123" t="s">
        <v>101</v>
      </c>
      <c r="C6" s="125" t="s">
        <v>230</v>
      </c>
    </row>
    <row r="7" spans="1:3" ht="32.25" customHeight="1" x14ac:dyDescent="0.2">
      <c r="A7" s="115"/>
      <c r="B7" s="124"/>
      <c r="C7" s="126"/>
    </row>
    <row r="8" spans="1:3" ht="14.1" customHeight="1" x14ac:dyDescent="0.2">
      <c r="A8" s="26" t="s">
        <v>41</v>
      </c>
      <c r="B8" s="47" t="s">
        <v>110</v>
      </c>
      <c r="C8" s="55">
        <f>SUM(C9,C17)</f>
        <v>20400000</v>
      </c>
    </row>
    <row r="9" spans="1:3" ht="14.1" customHeight="1" x14ac:dyDescent="0.2">
      <c r="A9" s="25" t="s">
        <v>32</v>
      </c>
      <c r="B9" s="41" t="s">
        <v>102</v>
      </c>
      <c r="C9" s="56">
        <f>SUM(C10:C16)</f>
        <v>15000000</v>
      </c>
    </row>
    <row r="10" spans="1:3" ht="14.1" customHeight="1" x14ac:dyDescent="0.2">
      <c r="A10" s="25"/>
      <c r="B10" s="41" t="s">
        <v>103</v>
      </c>
      <c r="C10" s="56">
        <v>14700000</v>
      </c>
    </row>
    <row r="11" spans="1:3" ht="14.1" customHeight="1" x14ac:dyDescent="0.2">
      <c r="A11" s="25"/>
      <c r="B11" s="48" t="s">
        <v>104</v>
      </c>
      <c r="C11" s="56">
        <v>0</v>
      </c>
    </row>
    <row r="12" spans="1:3" ht="14.1" customHeight="1" x14ac:dyDescent="0.2">
      <c r="A12" s="25"/>
      <c r="B12" s="48" t="s">
        <v>105</v>
      </c>
      <c r="C12" s="56">
        <v>0</v>
      </c>
    </row>
    <row r="13" spans="1:3" ht="14.1" customHeight="1" x14ac:dyDescent="0.2">
      <c r="A13" s="25"/>
      <c r="B13" s="41" t="s">
        <v>106</v>
      </c>
      <c r="C13" s="56">
        <v>0</v>
      </c>
    </row>
    <row r="14" spans="1:3" ht="14.1" customHeight="1" x14ac:dyDescent="0.2">
      <c r="A14" s="25"/>
      <c r="B14" s="41" t="s">
        <v>107</v>
      </c>
      <c r="C14" s="56">
        <v>100000</v>
      </c>
    </row>
    <row r="15" spans="1:3" ht="14.1" customHeight="1" x14ac:dyDescent="0.2">
      <c r="A15" s="25"/>
      <c r="B15" s="41" t="s">
        <v>108</v>
      </c>
      <c r="C15" s="56">
        <v>0</v>
      </c>
    </row>
    <row r="16" spans="1:3" ht="14.1" customHeight="1" x14ac:dyDescent="0.2">
      <c r="A16" s="25"/>
      <c r="B16" s="41" t="s">
        <v>109</v>
      </c>
      <c r="C16" s="56">
        <v>200000</v>
      </c>
    </row>
    <row r="17" spans="1:3" ht="14.1" customHeight="1" x14ac:dyDescent="0.2">
      <c r="A17" s="25" t="s">
        <v>34</v>
      </c>
      <c r="B17" s="41" t="s">
        <v>131</v>
      </c>
      <c r="C17" s="56">
        <f>SUM(C18:C19)</f>
        <v>5400000</v>
      </c>
    </row>
    <row r="18" spans="1:3" ht="14.1" customHeight="1" x14ac:dyDescent="0.2">
      <c r="A18" s="25"/>
      <c r="B18" s="41" t="s">
        <v>111</v>
      </c>
      <c r="C18" s="56">
        <v>5400000</v>
      </c>
    </row>
    <row r="19" spans="1:3" ht="14.1" customHeight="1" x14ac:dyDescent="0.2">
      <c r="A19" s="25"/>
      <c r="B19" s="41" t="s">
        <v>112</v>
      </c>
      <c r="C19" s="56">
        <v>0</v>
      </c>
    </row>
    <row r="20" spans="1:3" ht="14.1" customHeight="1" x14ac:dyDescent="0.2">
      <c r="A20" s="28" t="s">
        <v>42</v>
      </c>
      <c r="B20" s="47" t="s">
        <v>113</v>
      </c>
      <c r="C20" s="55">
        <v>3600000</v>
      </c>
    </row>
    <row r="21" spans="1:3" ht="14.1" customHeight="1" x14ac:dyDescent="0.2">
      <c r="A21" s="28" t="s">
        <v>43</v>
      </c>
      <c r="B21" s="47" t="s">
        <v>119</v>
      </c>
      <c r="C21" s="55">
        <f>SUM(C22:C26)</f>
        <v>20612000</v>
      </c>
    </row>
    <row r="22" spans="1:3" ht="14.1" customHeight="1" x14ac:dyDescent="0.2">
      <c r="A22" s="25" t="s">
        <v>36</v>
      </c>
      <c r="B22" s="41" t="s">
        <v>114</v>
      </c>
      <c r="C22" s="56">
        <v>5000000</v>
      </c>
    </row>
    <row r="23" spans="1:3" ht="14.1" customHeight="1" x14ac:dyDescent="0.2">
      <c r="A23" s="25" t="s">
        <v>37</v>
      </c>
      <c r="B23" s="41" t="s">
        <v>115</v>
      </c>
      <c r="C23" s="56">
        <v>550000</v>
      </c>
    </row>
    <row r="24" spans="1:3" ht="14.1" customHeight="1" x14ac:dyDescent="0.2">
      <c r="A24" s="25" t="s">
        <v>40</v>
      </c>
      <c r="B24" s="41" t="s">
        <v>116</v>
      </c>
      <c r="C24" s="56">
        <v>10502000</v>
      </c>
    </row>
    <row r="25" spans="1:3" ht="14.1" customHeight="1" x14ac:dyDescent="0.2">
      <c r="A25" s="25" t="s">
        <v>74</v>
      </c>
      <c r="B25" s="41" t="s">
        <v>117</v>
      </c>
      <c r="C25" s="56">
        <v>200000</v>
      </c>
    </row>
    <row r="26" spans="1:3" ht="14.1" customHeight="1" x14ac:dyDescent="0.2">
      <c r="A26" s="25" t="s">
        <v>75</v>
      </c>
      <c r="B26" s="41" t="s">
        <v>118</v>
      </c>
      <c r="C26" s="56">
        <v>4360000</v>
      </c>
    </row>
    <row r="27" spans="1:3" ht="14.1" customHeight="1" x14ac:dyDescent="0.2">
      <c r="A27" s="28" t="s">
        <v>49</v>
      </c>
      <c r="B27" s="47" t="s">
        <v>223</v>
      </c>
      <c r="C27" s="55">
        <f>SUM(C28:C29)</f>
        <v>1800000</v>
      </c>
    </row>
    <row r="28" spans="1:3" ht="14.1" customHeight="1" x14ac:dyDescent="0.2">
      <c r="A28" s="25" t="s">
        <v>76</v>
      </c>
      <c r="B28" s="79" t="s">
        <v>220</v>
      </c>
      <c r="C28" s="56">
        <v>0</v>
      </c>
    </row>
    <row r="29" spans="1:3" ht="14.1" customHeight="1" x14ac:dyDescent="0.2">
      <c r="A29" s="25" t="s">
        <v>77</v>
      </c>
      <c r="B29" s="79" t="s">
        <v>219</v>
      </c>
      <c r="C29" s="56">
        <v>1800000</v>
      </c>
    </row>
    <row r="30" spans="1:3" ht="14.1" customHeight="1" x14ac:dyDescent="0.2">
      <c r="A30" s="28" t="s">
        <v>55</v>
      </c>
      <c r="B30" s="47" t="s">
        <v>224</v>
      </c>
      <c r="C30" s="55">
        <f>SUM(C31:C34)</f>
        <v>8690622</v>
      </c>
    </row>
    <row r="31" spans="1:3" ht="14.1" customHeight="1" x14ac:dyDescent="0.2">
      <c r="A31" s="82" t="s">
        <v>78</v>
      </c>
      <c r="B31" s="41" t="s">
        <v>120</v>
      </c>
      <c r="C31" s="56">
        <v>0</v>
      </c>
    </row>
    <row r="32" spans="1:3" ht="14.1" customHeight="1" x14ac:dyDescent="0.2">
      <c r="A32" s="82" t="s">
        <v>79</v>
      </c>
      <c r="B32" s="41" t="s">
        <v>182</v>
      </c>
      <c r="C32" s="56">
        <v>3094530</v>
      </c>
    </row>
    <row r="33" spans="1:4" ht="14.1" customHeight="1" x14ac:dyDescent="0.2">
      <c r="A33" s="82" t="s">
        <v>80</v>
      </c>
      <c r="B33" s="41" t="s">
        <v>121</v>
      </c>
      <c r="C33" s="56">
        <v>926977</v>
      </c>
    </row>
    <row r="34" spans="1:4" ht="14.1" customHeight="1" x14ac:dyDescent="0.2">
      <c r="A34" s="82" t="s">
        <v>81</v>
      </c>
      <c r="B34" s="79" t="s">
        <v>226</v>
      </c>
      <c r="C34" s="56">
        <v>4669115</v>
      </c>
    </row>
    <row r="35" spans="1:4" ht="14.1" customHeight="1" x14ac:dyDescent="0.2">
      <c r="A35" s="28" t="s">
        <v>58</v>
      </c>
      <c r="B35" s="47" t="s">
        <v>123</v>
      </c>
      <c r="C35" s="55">
        <v>4491990</v>
      </c>
      <c r="D35" s="24"/>
    </row>
    <row r="36" spans="1:4" ht="14.1" customHeight="1" x14ac:dyDescent="0.2">
      <c r="A36" s="28" t="s">
        <v>61</v>
      </c>
      <c r="B36" s="47" t="s">
        <v>124</v>
      </c>
      <c r="C36" s="55">
        <v>8993505</v>
      </c>
    </row>
    <row r="37" spans="1:4" ht="14.1" customHeight="1" x14ac:dyDescent="0.2">
      <c r="A37" s="28" t="s">
        <v>64</v>
      </c>
      <c r="B37" s="47" t="s">
        <v>225</v>
      </c>
      <c r="C37" s="55">
        <f>SUM(C38:C39)</f>
        <v>0</v>
      </c>
    </row>
    <row r="38" spans="1:4" ht="14.1" customHeight="1" x14ac:dyDescent="0.2">
      <c r="A38" s="32" t="s">
        <v>82</v>
      </c>
      <c r="B38" s="49" t="s">
        <v>125</v>
      </c>
      <c r="C38" s="57">
        <v>0</v>
      </c>
    </row>
    <row r="39" spans="1:4" ht="14.1" customHeight="1" x14ac:dyDescent="0.2">
      <c r="A39" s="32" t="s">
        <v>83</v>
      </c>
      <c r="B39" s="49" t="s">
        <v>126</v>
      </c>
      <c r="C39" s="57">
        <v>0</v>
      </c>
    </row>
    <row r="40" spans="1:4" ht="14.1" customHeight="1" x14ac:dyDescent="0.2">
      <c r="A40" s="28" t="s">
        <v>98</v>
      </c>
      <c r="B40" s="50" t="s">
        <v>127</v>
      </c>
      <c r="C40" s="55">
        <f>SUM(C8,C20,C21,C27,C30,C35,C37,C36)</f>
        <v>68588117</v>
      </c>
    </row>
    <row r="41" spans="1:4" ht="14.1" customHeight="1" x14ac:dyDescent="0.2">
      <c r="A41" s="28" t="s">
        <v>100</v>
      </c>
      <c r="B41" s="47" t="s">
        <v>29</v>
      </c>
      <c r="C41" s="55">
        <f>SUM(C42:C43)</f>
        <v>1071883</v>
      </c>
    </row>
    <row r="42" spans="1:4" ht="14.1" customHeight="1" x14ac:dyDescent="0.2">
      <c r="A42" s="82" t="s">
        <v>84</v>
      </c>
      <c r="B42" s="41" t="s">
        <v>214</v>
      </c>
      <c r="C42" s="56">
        <v>1071883</v>
      </c>
    </row>
    <row r="43" spans="1:4" ht="14.1" customHeight="1" x14ac:dyDescent="0.2">
      <c r="A43" s="82" t="s">
        <v>85</v>
      </c>
      <c r="B43" s="41" t="s">
        <v>128</v>
      </c>
      <c r="C43" s="56"/>
    </row>
    <row r="44" spans="1:4" ht="14.1" customHeight="1" thickBot="1" x14ac:dyDescent="0.25">
      <c r="A44" s="30" t="s">
        <v>129</v>
      </c>
      <c r="B44" s="51" t="s">
        <v>130</v>
      </c>
      <c r="C44" s="58">
        <f>SUM(C40:C41)</f>
        <v>69660000</v>
      </c>
    </row>
    <row r="45" spans="1:4" ht="18" customHeight="1" thickBot="1" x14ac:dyDescent="0.25">
      <c r="A45" s="127" t="s">
        <v>181</v>
      </c>
      <c r="B45" s="128"/>
      <c r="C45" s="131" t="s">
        <v>233</v>
      </c>
    </row>
    <row r="46" spans="1:4" ht="18" customHeight="1" thickBot="1" x14ac:dyDescent="0.25">
      <c r="A46" s="129"/>
      <c r="B46" s="130"/>
      <c r="C46" s="131"/>
    </row>
    <row r="47" spans="1:4" ht="18" customHeight="1" thickBot="1" x14ac:dyDescent="0.25">
      <c r="A47" s="121" t="s">
        <v>185</v>
      </c>
      <c r="B47" s="122"/>
      <c r="C47" s="91" t="s">
        <v>232</v>
      </c>
    </row>
    <row r="48" spans="1:4" ht="18" customHeight="1" x14ac:dyDescent="0.2">
      <c r="A48" s="1"/>
    </row>
  </sheetData>
  <mergeCells count="9">
    <mergeCell ref="A47:B47"/>
    <mergeCell ref="A6:A7"/>
    <mergeCell ref="B6:B7"/>
    <mergeCell ref="C6:C7"/>
    <mergeCell ref="A1:C1"/>
    <mergeCell ref="A2:C2"/>
    <mergeCell ref="A3:C3"/>
    <mergeCell ref="A45:B46"/>
    <mergeCell ref="C45:C46"/>
  </mergeCells>
  <phoneticPr fontId="2" type="noConversion"/>
  <pageMargins left="0.6692913385826772" right="0.19685039370078741" top="0.74803149606299213" bottom="0.1181102362204724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workbookViewId="0">
      <selection activeCell="E6" sqref="E6:F6"/>
    </sheetView>
  </sheetViews>
  <sheetFormatPr defaultRowHeight="12.75" x14ac:dyDescent="0.2"/>
  <cols>
    <col min="1" max="1" width="5.140625" customWidth="1"/>
    <col min="2" max="3" width="0" hidden="1" customWidth="1"/>
    <col min="4" max="4" width="8.28515625" customWidth="1"/>
    <col min="5" max="5" width="45.5703125" customWidth="1"/>
    <col min="6" max="6" width="23" customWidth="1"/>
  </cols>
  <sheetData>
    <row r="1" spans="1:7" ht="18" x14ac:dyDescent="0.25">
      <c r="A1" s="118" t="s">
        <v>229</v>
      </c>
      <c r="B1" s="118"/>
      <c r="C1" s="118"/>
      <c r="D1" s="118"/>
      <c r="E1" s="118"/>
      <c r="F1" s="118"/>
      <c r="G1" s="118"/>
    </row>
    <row r="2" spans="1:7" ht="18" x14ac:dyDescent="0.25">
      <c r="A2" s="118" t="s">
        <v>188</v>
      </c>
      <c r="B2" s="118"/>
      <c r="C2" s="118"/>
      <c r="D2" s="118"/>
      <c r="E2" s="118"/>
      <c r="F2" s="118"/>
      <c r="G2" s="118"/>
    </row>
    <row r="3" spans="1:7" ht="18" x14ac:dyDescent="0.25">
      <c r="A3" s="60"/>
      <c r="B3" s="60"/>
      <c r="C3" s="60"/>
      <c r="D3" s="60"/>
      <c r="E3" s="60"/>
      <c r="F3" s="60"/>
      <c r="G3" s="60"/>
    </row>
    <row r="4" spans="1:7" ht="18" x14ac:dyDescent="0.25">
      <c r="A4" s="118" t="s">
        <v>183</v>
      </c>
      <c r="B4" s="118"/>
      <c r="C4" s="118"/>
      <c r="D4" s="118"/>
      <c r="E4" s="118"/>
      <c r="F4" s="118"/>
      <c r="G4" s="118"/>
    </row>
    <row r="6" spans="1:7" x14ac:dyDescent="0.2">
      <c r="E6" s="134" t="s">
        <v>247</v>
      </c>
      <c r="F6" s="134"/>
    </row>
    <row r="8" spans="1:7" ht="15.75" x14ac:dyDescent="0.25">
      <c r="D8" s="34" t="s">
        <v>132</v>
      </c>
    </row>
    <row r="9" spans="1:7" x14ac:dyDescent="0.2">
      <c r="F9" s="78" t="s">
        <v>217</v>
      </c>
    </row>
    <row r="10" spans="1:7" s="35" customFormat="1" ht="42" customHeight="1" x14ac:dyDescent="0.2">
      <c r="D10" s="36" t="s">
        <v>73</v>
      </c>
      <c r="E10" s="36" t="s">
        <v>133</v>
      </c>
      <c r="F10" s="36" t="s">
        <v>134</v>
      </c>
    </row>
    <row r="11" spans="1:7" ht="15" customHeight="1" x14ac:dyDescent="0.2">
      <c r="D11" s="2">
        <v>1</v>
      </c>
      <c r="E11" s="80" t="s">
        <v>234</v>
      </c>
      <c r="F11" s="54">
        <v>120000</v>
      </c>
    </row>
    <row r="12" spans="1:7" ht="15" customHeight="1" x14ac:dyDescent="0.2">
      <c r="D12" s="2">
        <v>2</v>
      </c>
      <c r="E12" s="2" t="s">
        <v>137</v>
      </c>
      <c r="F12" s="54">
        <v>11900738</v>
      </c>
    </row>
    <row r="13" spans="1:7" ht="15" customHeight="1" x14ac:dyDescent="0.2">
      <c r="D13" s="41">
        <v>3</v>
      </c>
      <c r="E13" s="92" t="s">
        <v>235</v>
      </c>
      <c r="F13" s="54">
        <v>458250</v>
      </c>
    </row>
    <row r="14" spans="1:7" ht="15" customHeight="1" x14ac:dyDescent="0.2">
      <c r="D14" s="132" t="s">
        <v>135</v>
      </c>
      <c r="E14" s="133"/>
      <c r="F14" s="53">
        <f>SUM(F11:F13)</f>
        <v>12478988</v>
      </c>
    </row>
    <row r="15" spans="1:7" ht="15" customHeight="1" x14ac:dyDescent="0.2">
      <c r="D15" s="38"/>
      <c r="E15" s="38"/>
      <c r="F15" s="33"/>
    </row>
    <row r="17" spans="4:6" ht="15.75" x14ac:dyDescent="0.25">
      <c r="D17" s="34" t="s">
        <v>136</v>
      </c>
    </row>
    <row r="18" spans="4:6" x14ac:dyDescent="0.2">
      <c r="F18" s="78" t="s">
        <v>217</v>
      </c>
    </row>
    <row r="19" spans="4:6" ht="31.5" x14ac:dyDescent="0.2">
      <c r="D19" s="36" t="s">
        <v>73</v>
      </c>
      <c r="E19" s="36" t="s">
        <v>133</v>
      </c>
      <c r="F19" s="36" t="s">
        <v>134</v>
      </c>
    </row>
    <row r="20" spans="4:6" x14ac:dyDescent="0.2">
      <c r="D20" s="2">
        <v>1</v>
      </c>
      <c r="E20" s="2" t="s">
        <v>138</v>
      </c>
      <c r="F20" s="54">
        <v>1500000</v>
      </c>
    </row>
    <row r="21" spans="4:6" x14ac:dyDescent="0.2">
      <c r="D21" s="2">
        <v>2</v>
      </c>
      <c r="E21" s="2" t="s">
        <v>139</v>
      </c>
      <c r="F21" s="54">
        <v>2400000</v>
      </c>
    </row>
    <row r="22" spans="4:6" x14ac:dyDescent="0.2">
      <c r="D22" s="2">
        <v>3</v>
      </c>
      <c r="E22" s="2" t="s">
        <v>46</v>
      </c>
      <c r="F22" s="54">
        <v>600000</v>
      </c>
    </row>
    <row r="23" spans="4:6" x14ac:dyDescent="0.2">
      <c r="D23" s="2">
        <v>4</v>
      </c>
      <c r="E23" s="2" t="s">
        <v>140</v>
      </c>
      <c r="F23" s="54">
        <v>0</v>
      </c>
    </row>
    <row r="24" spans="4:6" x14ac:dyDescent="0.2">
      <c r="D24" s="2">
        <v>5</v>
      </c>
      <c r="E24" s="2" t="s">
        <v>141</v>
      </c>
      <c r="F24" s="54">
        <v>0</v>
      </c>
    </row>
    <row r="25" spans="4:6" x14ac:dyDescent="0.2">
      <c r="D25" s="2">
        <v>6</v>
      </c>
      <c r="E25" s="2" t="s">
        <v>215</v>
      </c>
      <c r="F25" s="54">
        <v>50000</v>
      </c>
    </row>
    <row r="26" spans="4:6" x14ac:dyDescent="0.2">
      <c r="D26" s="132" t="s">
        <v>135</v>
      </c>
      <c r="E26" s="133"/>
      <c r="F26" s="53">
        <f>SUM(F20:F25)</f>
        <v>4550000</v>
      </c>
    </row>
    <row r="27" spans="4:6" x14ac:dyDescent="0.2">
      <c r="D27" s="38"/>
      <c r="E27" s="38"/>
      <c r="F27" s="33"/>
    </row>
    <row r="31" spans="4:6" ht="15.75" x14ac:dyDescent="0.25">
      <c r="D31" s="34" t="s">
        <v>20</v>
      </c>
    </row>
    <row r="32" spans="4:6" x14ac:dyDescent="0.2">
      <c r="F32" s="78" t="s">
        <v>217</v>
      </c>
    </row>
    <row r="33" spans="4:6" ht="31.5" x14ac:dyDescent="0.2">
      <c r="D33" s="36" t="s">
        <v>73</v>
      </c>
      <c r="E33" s="36" t="s">
        <v>133</v>
      </c>
      <c r="F33" s="36" t="s">
        <v>134</v>
      </c>
    </row>
    <row r="34" spans="4:6" x14ac:dyDescent="0.2">
      <c r="D34" s="2"/>
      <c r="E34" s="2" t="s">
        <v>142</v>
      </c>
      <c r="F34" s="54"/>
    </row>
    <row r="35" spans="4:6" x14ac:dyDescent="0.2">
      <c r="D35" s="2"/>
      <c r="E35" s="2" t="s">
        <v>143</v>
      </c>
      <c r="F35" s="54"/>
    </row>
    <row r="36" spans="4:6" x14ac:dyDescent="0.2">
      <c r="D36" s="2"/>
      <c r="E36" s="2" t="s">
        <v>144</v>
      </c>
      <c r="F36" s="54"/>
    </row>
    <row r="37" spans="4:6" x14ac:dyDescent="0.2">
      <c r="D37" s="2"/>
      <c r="E37" s="2" t="s">
        <v>145</v>
      </c>
      <c r="F37" s="54">
        <v>600000</v>
      </c>
    </row>
    <row r="38" spans="4:6" x14ac:dyDescent="0.2">
      <c r="D38" s="2"/>
      <c r="E38" s="2" t="s">
        <v>146</v>
      </c>
      <c r="F38" s="54">
        <v>1000000</v>
      </c>
    </row>
    <row r="39" spans="4:6" x14ac:dyDescent="0.2">
      <c r="D39" s="2"/>
      <c r="E39" s="2" t="s">
        <v>147</v>
      </c>
      <c r="F39" s="54"/>
    </row>
    <row r="40" spans="4:6" x14ac:dyDescent="0.2">
      <c r="D40" s="2"/>
      <c r="E40" s="2" t="s">
        <v>148</v>
      </c>
      <c r="F40" s="54">
        <v>400000</v>
      </c>
    </row>
    <row r="41" spans="4:6" x14ac:dyDescent="0.2">
      <c r="D41" s="2"/>
      <c r="E41" s="2" t="s">
        <v>149</v>
      </c>
      <c r="F41" s="54">
        <v>3000000</v>
      </c>
    </row>
    <row r="42" spans="4:6" x14ac:dyDescent="0.2">
      <c r="D42" s="37">
        <v>1</v>
      </c>
      <c r="E42" s="37" t="s">
        <v>114</v>
      </c>
      <c r="F42" s="53">
        <f>SUM(F34:F41)</f>
        <v>5000000</v>
      </c>
    </row>
    <row r="43" spans="4:6" x14ac:dyDescent="0.2">
      <c r="D43" s="2"/>
      <c r="E43" s="2" t="s">
        <v>150</v>
      </c>
      <c r="F43" s="54"/>
    </row>
    <row r="44" spans="4:6" x14ac:dyDescent="0.2">
      <c r="D44" s="2"/>
      <c r="E44" s="2" t="s">
        <v>151</v>
      </c>
      <c r="F44" s="54">
        <v>550000</v>
      </c>
    </row>
    <row r="45" spans="4:6" x14ac:dyDescent="0.2">
      <c r="D45" s="37">
        <v>2</v>
      </c>
      <c r="E45" s="37" t="s">
        <v>115</v>
      </c>
      <c r="F45" s="53">
        <f>SUM(F43:F44)</f>
        <v>550000</v>
      </c>
    </row>
    <row r="46" spans="4:6" x14ac:dyDescent="0.2">
      <c r="D46" s="2"/>
      <c r="E46" s="2" t="s">
        <v>152</v>
      </c>
      <c r="F46" s="54">
        <v>2800000</v>
      </c>
    </row>
    <row r="47" spans="4:6" x14ac:dyDescent="0.2">
      <c r="D47" s="2"/>
      <c r="E47" s="2" t="s">
        <v>153</v>
      </c>
      <c r="F47" s="54">
        <v>202000</v>
      </c>
    </row>
    <row r="48" spans="4:6" x14ac:dyDescent="0.2">
      <c r="D48" s="2"/>
      <c r="E48" s="2" t="s">
        <v>154</v>
      </c>
      <c r="F48" s="54"/>
    </row>
    <row r="49" spans="4:6" x14ac:dyDescent="0.2">
      <c r="D49" s="2"/>
      <c r="E49" s="2" t="s">
        <v>155</v>
      </c>
      <c r="F49" s="54">
        <v>500000</v>
      </c>
    </row>
    <row r="50" spans="4:6" x14ac:dyDescent="0.2">
      <c r="D50" s="2"/>
      <c r="E50" s="2" t="s">
        <v>156</v>
      </c>
      <c r="F50" s="54"/>
    </row>
    <row r="51" spans="4:6" x14ac:dyDescent="0.2">
      <c r="D51" s="2"/>
      <c r="E51" s="2" t="s">
        <v>157</v>
      </c>
      <c r="F51" s="54"/>
    </row>
    <row r="52" spans="4:6" x14ac:dyDescent="0.2">
      <c r="D52" s="2"/>
      <c r="E52" s="2" t="s">
        <v>158</v>
      </c>
      <c r="F52" s="54">
        <v>7000000</v>
      </c>
    </row>
    <row r="53" spans="4:6" x14ac:dyDescent="0.2">
      <c r="D53" s="37">
        <v>3</v>
      </c>
      <c r="E53" s="37" t="s">
        <v>116</v>
      </c>
      <c r="F53" s="53">
        <f>SUM(F46:F52)</f>
        <v>10502000</v>
      </c>
    </row>
    <row r="54" spans="4:6" x14ac:dyDescent="0.2">
      <c r="D54" s="2"/>
      <c r="E54" s="2" t="s">
        <v>159</v>
      </c>
      <c r="F54" s="54">
        <v>200000</v>
      </c>
    </row>
    <row r="55" spans="4:6" x14ac:dyDescent="0.2">
      <c r="D55" s="2"/>
      <c r="E55" s="2" t="s">
        <v>160</v>
      </c>
      <c r="F55" s="54">
        <v>0</v>
      </c>
    </row>
    <row r="56" spans="4:6" x14ac:dyDescent="0.2">
      <c r="D56" s="37">
        <v>4</v>
      </c>
      <c r="E56" s="37" t="s">
        <v>161</v>
      </c>
      <c r="F56" s="53">
        <f>SUM(F54:F55)</f>
        <v>200000</v>
      </c>
    </row>
    <row r="57" spans="4:6" x14ac:dyDescent="0.2">
      <c r="D57" s="2"/>
      <c r="E57" s="2" t="s">
        <v>162</v>
      </c>
      <c r="F57" s="54">
        <v>4350000</v>
      </c>
    </row>
    <row r="58" spans="4:6" x14ac:dyDescent="0.2">
      <c r="D58" s="2"/>
      <c r="E58" s="2" t="s">
        <v>163</v>
      </c>
      <c r="F58" s="54">
        <v>0</v>
      </c>
    </row>
    <row r="59" spans="4:6" x14ac:dyDescent="0.2">
      <c r="D59" s="2"/>
      <c r="E59" s="2" t="s">
        <v>164</v>
      </c>
      <c r="F59" s="54">
        <v>0</v>
      </c>
    </row>
    <row r="60" spans="4:6" x14ac:dyDescent="0.2">
      <c r="D60" s="2"/>
      <c r="E60" s="2" t="s">
        <v>165</v>
      </c>
      <c r="F60" s="54">
        <v>0</v>
      </c>
    </row>
    <row r="61" spans="4:6" x14ac:dyDescent="0.2">
      <c r="D61" s="2"/>
      <c r="E61" s="2" t="s">
        <v>166</v>
      </c>
      <c r="F61" s="54">
        <v>10000</v>
      </c>
    </row>
    <row r="62" spans="4:6" x14ac:dyDescent="0.2">
      <c r="D62" s="37">
        <v>5</v>
      </c>
      <c r="E62" s="37" t="s">
        <v>167</v>
      </c>
      <c r="F62" s="53">
        <f>SUM(F57:F61)</f>
        <v>4360000</v>
      </c>
    </row>
    <row r="63" spans="4:6" x14ac:dyDescent="0.2">
      <c r="D63" s="132" t="s">
        <v>168</v>
      </c>
      <c r="E63" s="133"/>
      <c r="F63" s="53">
        <f>SUM(F62,F56,F53,F45,F42)</f>
        <v>20612000</v>
      </c>
    </row>
    <row r="66" spans="4:6" ht="15.75" x14ac:dyDescent="0.25">
      <c r="D66" s="34" t="s">
        <v>122</v>
      </c>
    </row>
    <row r="67" spans="4:6" x14ac:dyDescent="0.2">
      <c r="F67" s="78" t="s">
        <v>217</v>
      </c>
    </row>
    <row r="68" spans="4:6" ht="31.5" x14ac:dyDescent="0.2">
      <c r="D68" s="36" t="s">
        <v>73</v>
      </c>
      <c r="E68" s="36" t="s">
        <v>133</v>
      </c>
      <c r="F68" s="36" t="s">
        <v>134</v>
      </c>
    </row>
    <row r="69" spans="4:6" x14ac:dyDescent="0.2">
      <c r="D69" s="2">
        <v>1</v>
      </c>
      <c r="E69" s="2" t="s">
        <v>236</v>
      </c>
      <c r="F69" s="54">
        <v>926977</v>
      </c>
    </row>
    <row r="70" spans="4:6" x14ac:dyDescent="0.2">
      <c r="D70" s="2">
        <v>2</v>
      </c>
      <c r="E70" s="2" t="s">
        <v>169</v>
      </c>
      <c r="F70" s="54">
        <v>0</v>
      </c>
    </row>
    <row r="71" spans="4:6" x14ac:dyDescent="0.2">
      <c r="D71" s="132" t="s">
        <v>135</v>
      </c>
      <c r="E71" s="133"/>
      <c r="F71" s="53">
        <f>SUM(F69:F70)</f>
        <v>926977</v>
      </c>
    </row>
    <row r="74" spans="4:6" ht="15.75" x14ac:dyDescent="0.25">
      <c r="D74" s="34" t="s">
        <v>182</v>
      </c>
    </row>
    <row r="75" spans="4:6" x14ac:dyDescent="0.2">
      <c r="F75" s="78" t="s">
        <v>217</v>
      </c>
    </row>
    <row r="76" spans="4:6" ht="31.5" x14ac:dyDescent="0.2">
      <c r="D76" s="36" t="s">
        <v>73</v>
      </c>
      <c r="E76" s="36" t="s">
        <v>133</v>
      </c>
      <c r="F76" s="36" t="s">
        <v>134</v>
      </c>
    </row>
    <row r="77" spans="4:6" x14ac:dyDescent="0.2">
      <c r="D77" s="2">
        <v>1</v>
      </c>
      <c r="E77" s="80" t="s">
        <v>221</v>
      </c>
      <c r="F77" s="54">
        <v>869908</v>
      </c>
    </row>
    <row r="78" spans="4:6" x14ac:dyDescent="0.2">
      <c r="D78" s="2">
        <v>2</v>
      </c>
      <c r="E78" s="2" t="s">
        <v>239</v>
      </c>
      <c r="F78" s="54">
        <v>1333601</v>
      </c>
    </row>
    <row r="79" spans="4:6" x14ac:dyDescent="0.2">
      <c r="D79" s="2">
        <v>3</v>
      </c>
      <c r="E79" s="2" t="s">
        <v>189</v>
      </c>
      <c r="F79" s="54">
        <v>730446</v>
      </c>
    </row>
    <row r="80" spans="4:6" x14ac:dyDescent="0.2">
      <c r="D80" s="2">
        <v>4</v>
      </c>
      <c r="E80" s="2" t="s">
        <v>237</v>
      </c>
      <c r="F80" s="54">
        <v>28500</v>
      </c>
    </row>
    <row r="81" spans="4:6" x14ac:dyDescent="0.2">
      <c r="D81" s="2">
        <v>5</v>
      </c>
      <c r="E81" s="92" t="s">
        <v>238</v>
      </c>
      <c r="F81" s="54">
        <v>132075</v>
      </c>
    </row>
    <row r="82" spans="4:6" x14ac:dyDescent="0.2">
      <c r="D82" s="132" t="s">
        <v>135</v>
      </c>
      <c r="E82" s="133"/>
      <c r="F82" s="53">
        <f>SUM(F77:F81)</f>
        <v>3094530</v>
      </c>
    </row>
    <row r="85" spans="4:6" ht="15.75" x14ac:dyDescent="0.25">
      <c r="D85" s="34" t="s">
        <v>184</v>
      </c>
    </row>
    <row r="86" spans="4:6" x14ac:dyDescent="0.2">
      <c r="F86" s="78" t="s">
        <v>217</v>
      </c>
    </row>
    <row r="87" spans="4:6" ht="31.5" x14ac:dyDescent="0.2">
      <c r="D87" s="36" t="s">
        <v>73</v>
      </c>
      <c r="E87" s="36" t="s">
        <v>133</v>
      </c>
      <c r="F87" s="36" t="s">
        <v>134</v>
      </c>
    </row>
    <row r="88" spans="4:6" x14ac:dyDescent="0.2">
      <c r="D88" s="2">
        <v>1</v>
      </c>
      <c r="E88" s="80" t="s">
        <v>240</v>
      </c>
      <c r="F88" s="54">
        <v>4491990</v>
      </c>
    </row>
    <row r="89" spans="4:6" x14ac:dyDescent="0.2">
      <c r="D89" s="2">
        <v>2</v>
      </c>
      <c r="E89" s="93" t="s">
        <v>241</v>
      </c>
      <c r="F89" s="54">
        <v>8993505</v>
      </c>
    </row>
    <row r="90" spans="4:6" x14ac:dyDescent="0.2">
      <c r="D90" s="132" t="s">
        <v>135</v>
      </c>
      <c r="E90" s="133"/>
      <c r="F90" s="53">
        <f>SUM(F88:F89)</f>
        <v>13485495</v>
      </c>
    </row>
  </sheetData>
  <mergeCells count="10">
    <mergeCell ref="D26:E26"/>
    <mergeCell ref="D63:E63"/>
    <mergeCell ref="D90:E90"/>
    <mergeCell ref="D82:E82"/>
    <mergeCell ref="A1:G1"/>
    <mergeCell ref="A2:G2"/>
    <mergeCell ref="A4:G4"/>
    <mergeCell ref="D71:E71"/>
    <mergeCell ref="E6:F6"/>
    <mergeCell ref="D14:E14"/>
  </mergeCells>
  <phoneticPr fontId="2" type="noConversion"/>
  <pageMargins left="0.42" right="0.75" top="1.5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workbookViewId="0">
      <selection activeCell="K5" sqref="K5:O5"/>
    </sheetView>
  </sheetViews>
  <sheetFormatPr defaultRowHeight="11.25" x14ac:dyDescent="0.2"/>
  <cols>
    <col min="1" max="1" width="3.28515625" style="71" bestFit="1" customWidth="1"/>
    <col min="2" max="2" width="40.42578125" style="71" customWidth="1"/>
    <col min="3" max="3" width="8.42578125" style="71" customWidth="1"/>
    <col min="4" max="4" width="8.5703125" style="71" customWidth="1"/>
    <col min="5" max="5" width="10.28515625" style="71" customWidth="1"/>
    <col min="6" max="6" width="10.140625" style="71" customWidth="1"/>
    <col min="7" max="7" width="10.42578125" style="71" customWidth="1"/>
    <col min="8" max="8" width="11.85546875" style="71" customWidth="1"/>
    <col min="9" max="9" width="10.7109375" style="71" customWidth="1"/>
    <col min="10" max="10" width="7.7109375" style="71" customWidth="1"/>
    <col min="11" max="11" width="10.28515625" style="71" customWidth="1"/>
    <col min="12" max="12" width="11.140625" style="71" customWidth="1"/>
    <col min="13" max="13" width="9.7109375" style="71" customWidth="1"/>
    <col min="14" max="14" width="9.28515625" style="71" customWidth="1"/>
    <col min="15" max="15" width="11.85546875" style="71" customWidth="1"/>
    <col min="16" max="16384" width="9.140625" style="71"/>
  </cols>
  <sheetData>
    <row r="1" spans="1:15" ht="12.75" customHeight="1" x14ac:dyDescent="0.2">
      <c r="A1" s="135" t="s">
        <v>242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1.25" customHeight="1" x14ac:dyDescent="0.2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 ht="12.75" customHeight="1" x14ac:dyDescent="0.2">
      <c r="A3" s="136" t="s">
        <v>212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5" ht="11.25" customHeight="1" x14ac:dyDescent="0.2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5" ht="11.25" customHeight="1" x14ac:dyDescent="0.2">
      <c r="A5" s="72"/>
      <c r="B5" s="72"/>
      <c r="C5" s="72"/>
      <c r="D5" s="72"/>
      <c r="E5" s="72"/>
      <c r="F5" s="72"/>
      <c r="G5" s="72"/>
      <c r="H5" s="72"/>
      <c r="I5" s="72"/>
      <c r="J5" s="72"/>
      <c r="K5" s="134" t="s">
        <v>248</v>
      </c>
      <c r="L5" s="134"/>
      <c r="M5" s="134"/>
      <c r="N5" s="134"/>
      <c r="O5" s="134"/>
    </row>
    <row r="6" spans="1:15" ht="11.25" customHeight="1" x14ac:dyDescent="0.2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137" t="s">
        <v>218</v>
      </c>
      <c r="O6" s="138"/>
    </row>
    <row r="7" spans="1:15" ht="18" customHeight="1" x14ac:dyDescent="0.2">
      <c r="A7" s="73"/>
      <c r="B7" s="74" t="s">
        <v>133</v>
      </c>
      <c r="C7" s="75" t="s">
        <v>190</v>
      </c>
      <c r="D7" s="75" t="s">
        <v>191</v>
      </c>
      <c r="E7" s="75" t="s">
        <v>192</v>
      </c>
      <c r="F7" s="75" t="s">
        <v>193</v>
      </c>
      <c r="G7" s="75" t="s">
        <v>194</v>
      </c>
      <c r="H7" s="75" t="s">
        <v>195</v>
      </c>
      <c r="I7" s="75" t="s">
        <v>196</v>
      </c>
      <c r="J7" s="75" t="s">
        <v>197</v>
      </c>
      <c r="K7" s="75" t="s">
        <v>198</v>
      </c>
      <c r="L7" s="75" t="s">
        <v>199</v>
      </c>
      <c r="M7" s="75" t="s">
        <v>200</v>
      </c>
      <c r="N7" s="75" t="s">
        <v>201</v>
      </c>
      <c r="O7" s="74" t="s">
        <v>16</v>
      </c>
    </row>
    <row r="8" spans="1:15" ht="18" customHeight="1" x14ac:dyDescent="0.2">
      <c r="A8" s="73">
        <v>1</v>
      </c>
      <c r="B8" s="73" t="s">
        <v>18</v>
      </c>
      <c r="C8" s="94">
        <v>1700000</v>
      </c>
      <c r="D8" s="94">
        <v>1700000</v>
      </c>
      <c r="E8" s="94">
        <v>1700000</v>
      </c>
      <c r="F8" s="94">
        <v>1700000</v>
      </c>
      <c r="G8" s="94">
        <v>1700000</v>
      </c>
      <c r="H8" s="94">
        <v>1700000</v>
      </c>
      <c r="I8" s="94">
        <v>1700000</v>
      </c>
      <c r="J8" s="94">
        <v>1700000</v>
      </c>
      <c r="K8" s="94">
        <v>1700000</v>
      </c>
      <c r="L8" s="94">
        <v>1700000</v>
      </c>
      <c r="M8" s="94">
        <v>1700000</v>
      </c>
      <c r="N8" s="94">
        <v>1700000</v>
      </c>
      <c r="O8" s="95">
        <f>SUM(C8:N8)</f>
        <v>20400000</v>
      </c>
    </row>
    <row r="9" spans="1:15" ht="18" customHeight="1" x14ac:dyDescent="0.2">
      <c r="A9" s="73">
        <v>2</v>
      </c>
      <c r="B9" s="73" t="s">
        <v>202</v>
      </c>
      <c r="C9" s="94">
        <v>300000</v>
      </c>
      <c r="D9" s="94">
        <v>300000</v>
      </c>
      <c r="E9" s="94">
        <v>300000</v>
      </c>
      <c r="F9" s="94">
        <v>300000</v>
      </c>
      <c r="G9" s="94">
        <v>300000</v>
      </c>
      <c r="H9" s="94">
        <v>300000</v>
      </c>
      <c r="I9" s="94">
        <v>300000</v>
      </c>
      <c r="J9" s="94">
        <v>300000</v>
      </c>
      <c r="K9" s="94">
        <v>300000</v>
      </c>
      <c r="L9" s="94">
        <v>300000</v>
      </c>
      <c r="M9" s="94">
        <v>300000</v>
      </c>
      <c r="N9" s="94">
        <v>300000</v>
      </c>
      <c r="O9" s="95">
        <f>SUM(C9:N9)</f>
        <v>3600000</v>
      </c>
    </row>
    <row r="10" spans="1:15" ht="18" customHeight="1" x14ac:dyDescent="0.2">
      <c r="A10" s="73">
        <v>3</v>
      </c>
      <c r="B10" s="73" t="s">
        <v>203</v>
      </c>
      <c r="C10" s="94">
        <v>1717667</v>
      </c>
      <c r="D10" s="94">
        <v>1717667</v>
      </c>
      <c r="E10" s="94">
        <v>1717667</v>
      </c>
      <c r="F10" s="94">
        <v>1717667</v>
      </c>
      <c r="G10" s="94">
        <v>1717667</v>
      </c>
      <c r="H10" s="94">
        <v>1717667</v>
      </c>
      <c r="I10" s="94">
        <v>1717667</v>
      </c>
      <c r="J10" s="94">
        <v>1717667</v>
      </c>
      <c r="K10" s="94">
        <v>1717667</v>
      </c>
      <c r="L10" s="94">
        <v>1717667</v>
      </c>
      <c r="M10" s="94">
        <v>1717667</v>
      </c>
      <c r="N10" s="94">
        <v>1717663</v>
      </c>
      <c r="O10" s="95">
        <f t="shared" ref="O10:O27" si="0">SUM(C10:N10)</f>
        <v>20612000</v>
      </c>
    </row>
    <row r="11" spans="1:15" ht="18" customHeight="1" x14ac:dyDescent="0.2">
      <c r="A11" s="73">
        <v>4</v>
      </c>
      <c r="B11" s="73" t="s">
        <v>204</v>
      </c>
      <c r="C11" s="94">
        <v>724219</v>
      </c>
      <c r="D11" s="94">
        <v>724219</v>
      </c>
      <c r="E11" s="94">
        <v>724219</v>
      </c>
      <c r="F11" s="94">
        <v>724219</v>
      </c>
      <c r="G11" s="94">
        <v>724219</v>
      </c>
      <c r="H11" s="94">
        <v>724219</v>
      </c>
      <c r="I11" s="94">
        <v>724219</v>
      </c>
      <c r="J11" s="94">
        <v>724219</v>
      </c>
      <c r="K11" s="94">
        <v>724219</v>
      </c>
      <c r="L11" s="94">
        <v>724219</v>
      </c>
      <c r="M11" s="94">
        <v>724219</v>
      </c>
      <c r="N11" s="94">
        <v>724213</v>
      </c>
      <c r="O11" s="95">
        <f t="shared" si="0"/>
        <v>8690622</v>
      </c>
    </row>
    <row r="12" spans="1:15" ht="18" customHeight="1" x14ac:dyDescent="0.2">
      <c r="A12" s="73">
        <v>5</v>
      </c>
      <c r="B12" s="73" t="s">
        <v>23</v>
      </c>
      <c r="C12" s="94">
        <v>150000</v>
      </c>
      <c r="D12" s="94">
        <v>150000</v>
      </c>
      <c r="E12" s="94">
        <v>150000</v>
      </c>
      <c r="F12" s="94">
        <v>150000</v>
      </c>
      <c r="G12" s="94">
        <v>150000</v>
      </c>
      <c r="H12" s="94">
        <v>150000</v>
      </c>
      <c r="I12" s="94">
        <v>150000</v>
      </c>
      <c r="J12" s="94">
        <v>150000</v>
      </c>
      <c r="K12" s="94">
        <v>150000</v>
      </c>
      <c r="L12" s="94">
        <v>150000</v>
      </c>
      <c r="M12" s="94">
        <v>150000</v>
      </c>
      <c r="N12" s="94">
        <v>150000</v>
      </c>
      <c r="O12" s="95">
        <f t="shared" si="0"/>
        <v>1800000</v>
      </c>
    </row>
    <row r="13" spans="1:15" ht="18" customHeight="1" x14ac:dyDescent="0.2">
      <c r="A13" s="73">
        <v>6</v>
      </c>
      <c r="B13" s="73" t="s">
        <v>216</v>
      </c>
      <c r="C13" s="94">
        <v>1071883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5">
        <f t="shared" si="0"/>
        <v>1071883</v>
      </c>
    </row>
    <row r="14" spans="1:15" ht="18" customHeight="1" x14ac:dyDescent="0.2">
      <c r="A14" s="73">
        <v>7</v>
      </c>
      <c r="B14" s="73" t="s">
        <v>123</v>
      </c>
      <c r="C14" s="94"/>
      <c r="D14" s="94"/>
      <c r="E14" s="94">
        <v>8993505</v>
      </c>
      <c r="F14" s="94"/>
      <c r="G14" s="94">
        <v>4491990</v>
      </c>
      <c r="H14" s="94"/>
      <c r="I14" s="94"/>
      <c r="J14" s="94"/>
      <c r="K14" s="94"/>
      <c r="L14" s="94"/>
      <c r="M14" s="94"/>
      <c r="N14" s="94"/>
      <c r="O14" s="95">
        <f t="shared" si="0"/>
        <v>13485495</v>
      </c>
    </row>
    <row r="15" spans="1:15" ht="18" customHeight="1" x14ac:dyDescent="0.2">
      <c r="A15" s="76">
        <v>8</v>
      </c>
      <c r="B15" s="76" t="s">
        <v>205</v>
      </c>
      <c r="C15" s="96">
        <f t="shared" ref="C15:N15" si="1">SUM(C8:C14)</f>
        <v>5663769</v>
      </c>
      <c r="D15" s="96">
        <f t="shared" si="1"/>
        <v>4591886</v>
      </c>
      <c r="E15" s="96">
        <f t="shared" si="1"/>
        <v>13585391</v>
      </c>
      <c r="F15" s="96">
        <f t="shared" si="1"/>
        <v>4591886</v>
      </c>
      <c r="G15" s="96">
        <f t="shared" si="1"/>
        <v>9083876</v>
      </c>
      <c r="H15" s="96">
        <f t="shared" si="1"/>
        <v>4591886</v>
      </c>
      <c r="I15" s="96">
        <f t="shared" si="1"/>
        <v>4591886</v>
      </c>
      <c r="J15" s="96">
        <f t="shared" si="1"/>
        <v>4591886</v>
      </c>
      <c r="K15" s="96">
        <f t="shared" si="1"/>
        <v>4591886</v>
      </c>
      <c r="L15" s="96">
        <f t="shared" si="1"/>
        <v>4591886</v>
      </c>
      <c r="M15" s="96">
        <f t="shared" si="1"/>
        <v>4591886</v>
      </c>
      <c r="N15" s="96">
        <f t="shared" si="1"/>
        <v>4591876</v>
      </c>
      <c r="O15" s="95">
        <f t="shared" si="0"/>
        <v>69660000</v>
      </c>
    </row>
    <row r="16" spans="1:15" ht="18" customHeight="1" x14ac:dyDescent="0.2">
      <c r="A16" s="73"/>
      <c r="B16" s="73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5"/>
    </row>
    <row r="17" spans="1:15" ht="18" customHeight="1" x14ac:dyDescent="0.2">
      <c r="A17" s="73">
        <v>9</v>
      </c>
      <c r="B17" s="73" t="s">
        <v>206</v>
      </c>
      <c r="C17" s="94">
        <v>3273004</v>
      </c>
      <c r="D17" s="94">
        <v>3273004</v>
      </c>
      <c r="E17" s="94">
        <v>3273004</v>
      </c>
      <c r="F17" s="94">
        <v>3273004</v>
      </c>
      <c r="G17" s="94">
        <v>3273004</v>
      </c>
      <c r="H17" s="94">
        <v>3273004</v>
      </c>
      <c r="I17" s="94">
        <v>3273004</v>
      </c>
      <c r="J17" s="94">
        <v>3273004</v>
      </c>
      <c r="K17" s="94">
        <v>3273004</v>
      </c>
      <c r="L17" s="94">
        <v>3273004</v>
      </c>
      <c r="M17" s="94">
        <v>3273004</v>
      </c>
      <c r="N17" s="94">
        <v>3273009</v>
      </c>
      <c r="O17" s="95">
        <f t="shared" si="0"/>
        <v>39276053</v>
      </c>
    </row>
    <row r="18" spans="1:15" ht="18" customHeight="1" x14ac:dyDescent="0.2">
      <c r="A18" s="73">
        <v>10</v>
      </c>
      <c r="B18" s="73" t="s">
        <v>38</v>
      </c>
      <c r="C18" s="94"/>
      <c r="D18" s="94"/>
      <c r="E18" s="94"/>
      <c r="F18" s="94"/>
      <c r="G18" s="94">
        <v>4491990</v>
      </c>
      <c r="H18" s="94"/>
      <c r="I18" s="94"/>
      <c r="J18" s="94"/>
      <c r="K18" s="94"/>
      <c r="L18" s="94"/>
      <c r="M18" s="94"/>
      <c r="N18" s="94"/>
      <c r="O18" s="95">
        <f t="shared" si="0"/>
        <v>4491990</v>
      </c>
    </row>
    <row r="19" spans="1:15" ht="18" customHeight="1" x14ac:dyDescent="0.2">
      <c r="A19" s="77">
        <v>11</v>
      </c>
      <c r="B19" s="73" t="s">
        <v>136</v>
      </c>
      <c r="C19" s="97"/>
      <c r="D19" s="97"/>
      <c r="E19" s="97">
        <v>2000000</v>
      </c>
      <c r="F19" s="97">
        <v>100000</v>
      </c>
      <c r="G19" s="97"/>
      <c r="H19" s="97"/>
      <c r="I19" s="97"/>
      <c r="J19" s="97"/>
      <c r="K19" s="97">
        <v>2300000</v>
      </c>
      <c r="L19" s="97">
        <v>150000</v>
      </c>
      <c r="M19" s="97"/>
      <c r="N19" s="97"/>
      <c r="O19" s="95">
        <f t="shared" si="0"/>
        <v>4550000</v>
      </c>
    </row>
    <row r="20" spans="1:15" ht="18" customHeight="1" x14ac:dyDescent="0.2">
      <c r="A20" s="77">
        <v>12</v>
      </c>
      <c r="B20" s="73" t="s">
        <v>170</v>
      </c>
      <c r="C20" s="94"/>
      <c r="D20" s="94"/>
      <c r="E20" s="94"/>
      <c r="F20" s="94"/>
      <c r="G20" s="94"/>
      <c r="H20" s="94">
        <v>1000000</v>
      </c>
      <c r="I20" s="94">
        <v>1000000</v>
      </c>
      <c r="J20" s="94">
        <v>1000000</v>
      </c>
      <c r="K20" s="94"/>
      <c r="L20" s="94">
        <v>197935</v>
      </c>
      <c r="M20" s="94"/>
      <c r="N20" s="94"/>
      <c r="O20" s="95">
        <f t="shared" si="0"/>
        <v>3197935</v>
      </c>
    </row>
    <row r="21" spans="1:15" ht="18" customHeight="1" x14ac:dyDescent="0.2">
      <c r="A21" s="77">
        <v>13</v>
      </c>
      <c r="B21" s="73" t="s">
        <v>207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5">
        <f t="shared" si="0"/>
        <v>0</v>
      </c>
    </row>
    <row r="22" spans="1:15" ht="18" customHeight="1" x14ac:dyDescent="0.2">
      <c r="A22" s="73">
        <v>14</v>
      </c>
      <c r="B22" s="73" t="s">
        <v>243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5">
        <f t="shared" si="0"/>
        <v>0</v>
      </c>
    </row>
    <row r="23" spans="1:15" ht="18" customHeight="1" x14ac:dyDescent="0.2">
      <c r="A23" s="73">
        <v>15</v>
      </c>
      <c r="B23" s="73" t="s">
        <v>208</v>
      </c>
      <c r="C23" s="94">
        <v>18144022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5">
        <f t="shared" si="0"/>
        <v>18144022</v>
      </c>
    </row>
    <row r="24" spans="1:15" ht="18" customHeight="1" x14ac:dyDescent="0.2">
      <c r="A24" s="77">
        <v>16</v>
      </c>
      <c r="B24" s="73" t="s">
        <v>209</v>
      </c>
      <c r="C24" s="96"/>
      <c r="D24" s="96"/>
      <c r="E24" s="96"/>
      <c r="F24" s="96"/>
      <c r="G24" s="96"/>
      <c r="H24" s="97"/>
      <c r="I24" s="96"/>
      <c r="J24" s="96"/>
      <c r="K24" s="97"/>
      <c r="L24" s="96"/>
      <c r="M24" s="96"/>
      <c r="N24" s="96"/>
      <c r="O24" s="95">
        <f t="shared" si="0"/>
        <v>0</v>
      </c>
    </row>
    <row r="25" spans="1:15" ht="18" customHeight="1" x14ac:dyDescent="0.2">
      <c r="A25" s="76">
        <v>17</v>
      </c>
      <c r="B25" s="76" t="s">
        <v>210</v>
      </c>
      <c r="C25" s="96">
        <f>SUM(C17:C24)</f>
        <v>21417026</v>
      </c>
      <c r="D25" s="96">
        <f t="shared" ref="D25:N25" si="2">SUM(D17:D24)</f>
        <v>3273004</v>
      </c>
      <c r="E25" s="96">
        <f t="shared" si="2"/>
        <v>5273004</v>
      </c>
      <c r="F25" s="96">
        <f t="shared" si="2"/>
        <v>3373004</v>
      </c>
      <c r="G25" s="96">
        <f t="shared" si="2"/>
        <v>7764994</v>
      </c>
      <c r="H25" s="96">
        <f t="shared" si="2"/>
        <v>4273004</v>
      </c>
      <c r="I25" s="96">
        <f t="shared" si="2"/>
        <v>4273004</v>
      </c>
      <c r="J25" s="96">
        <f t="shared" si="2"/>
        <v>4273004</v>
      </c>
      <c r="K25" s="96">
        <f t="shared" si="2"/>
        <v>5573004</v>
      </c>
      <c r="L25" s="96">
        <f t="shared" si="2"/>
        <v>3620939</v>
      </c>
      <c r="M25" s="96">
        <f t="shared" si="2"/>
        <v>3273004</v>
      </c>
      <c r="N25" s="96">
        <f t="shared" si="2"/>
        <v>3273009</v>
      </c>
      <c r="O25" s="95">
        <f t="shared" si="0"/>
        <v>69660000</v>
      </c>
    </row>
    <row r="26" spans="1:15" ht="18" customHeight="1" x14ac:dyDescent="0.2">
      <c r="A26" s="73"/>
      <c r="B26" s="73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5"/>
    </row>
    <row r="27" spans="1:15" ht="18" customHeight="1" x14ac:dyDescent="0.2">
      <c r="A27" s="73">
        <v>18</v>
      </c>
      <c r="B27" s="73" t="s">
        <v>211</v>
      </c>
      <c r="C27" s="94">
        <f>C25-C15</f>
        <v>15753257</v>
      </c>
      <c r="D27" s="94">
        <f t="shared" ref="D27:N27" si="3">D25-D15</f>
        <v>-1318882</v>
      </c>
      <c r="E27" s="94">
        <f t="shared" si="3"/>
        <v>-8312387</v>
      </c>
      <c r="F27" s="94">
        <f t="shared" si="3"/>
        <v>-1218882</v>
      </c>
      <c r="G27" s="94">
        <f t="shared" si="3"/>
        <v>-1318882</v>
      </c>
      <c r="H27" s="94">
        <f t="shared" si="3"/>
        <v>-318882</v>
      </c>
      <c r="I27" s="94">
        <f t="shared" si="3"/>
        <v>-318882</v>
      </c>
      <c r="J27" s="94">
        <f t="shared" si="3"/>
        <v>-318882</v>
      </c>
      <c r="K27" s="94">
        <f t="shared" si="3"/>
        <v>981118</v>
      </c>
      <c r="L27" s="94">
        <f t="shared" si="3"/>
        <v>-970947</v>
      </c>
      <c r="M27" s="94">
        <f t="shared" si="3"/>
        <v>-1318882</v>
      </c>
      <c r="N27" s="94">
        <f t="shared" si="3"/>
        <v>-1318867</v>
      </c>
      <c r="O27" s="95">
        <f t="shared" si="0"/>
        <v>0</v>
      </c>
    </row>
  </sheetData>
  <mergeCells count="4">
    <mergeCell ref="A1:O2"/>
    <mergeCell ref="A3:O4"/>
    <mergeCell ref="K5:O5"/>
    <mergeCell ref="N6:O6"/>
  </mergeCells>
  <phoneticPr fontId="2" type="noConversion"/>
  <pageMargins left="0.14000000000000001" right="0.14000000000000001" top="1" bottom="1" header="0.5" footer="0.5"/>
  <pageSetup paperSize="9" scale="8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összevont mérleg</vt:lpstr>
      <vt:lpstr>összevont bevételek</vt:lpstr>
      <vt:lpstr>összevont kiadások</vt:lpstr>
      <vt:lpstr>részletezés</vt:lpstr>
      <vt:lpstr>előir.felh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Anikó</dc:creator>
  <cp:lastModifiedBy>Windows-felhasználó</cp:lastModifiedBy>
  <cp:lastPrinted>2020-02-12T09:58:38Z</cp:lastPrinted>
  <dcterms:created xsi:type="dcterms:W3CDTF">2014-01-02T12:59:11Z</dcterms:created>
  <dcterms:modified xsi:type="dcterms:W3CDTF">2020-02-20T08:22:11Z</dcterms:modified>
</cp:coreProperties>
</file>